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 activeTab="4"/>
  </bookViews>
  <sheets>
    <sheet name="LIST" sheetId="3" r:id="rId1"/>
    <sheet name="Tab" sheetId="1" r:id="rId2"/>
    <sheet name="Explain" sheetId="2" r:id="rId3"/>
    <sheet name="VaribleROWS" sheetId="4" r:id="rId4"/>
    <sheet name="COMBINE" sheetId="5" r:id="rId5"/>
  </sheets>
  <definedNames>
    <definedName name="NoComment">Explain!$H$1</definedName>
    <definedName name="nx">LIST!$C$1</definedName>
  </definedNames>
  <calcPr calcId="144525"/>
</workbook>
</file>

<file path=xl/calcChain.xml><?xml version="1.0" encoding="utf-8"?>
<calcChain xmlns="http://schemas.openxmlformats.org/spreadsheetml/2006/main">
  <c r="A1" i="4" l="1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3" i="4"/>
  <c r="B5" i="4"/>
  <c r="B6" i="4"/>
  <c r="C6" i="4" s="1"/>
  <c r="E6" i="4" s="1"/>
  <c r="B7" i="4"/>
  <c r="B8" i="4"/>
  <c r="C8" i="4" s="1"/>
  <c r="G8" i="4" s="1"/>
  <c r="B9" i="4"/>
  <c r="B10" i="4"/>
  <c r="C10" i="4" s="1"/>
  <c r="E10" i="4" s="1"/>
  <c r="B11" i="4"/>
  <c r="B12" i="4"/>
  <c r="C12" i="4" s="1"/>
  <c r="G12" i="4" s="1"/>
  <c r="B13" i="4"/>
  <c r="B14" i="4"/>
  <c r="C14" i="4" s="1"/>
  <c r="E14" i="4" s="1"/>
  <c r="B15" i="4"/>
  <c r="B16" i="4"/>
  <c r="C16" i="4" s="1"/>
  <c r="G16" i="4" s="1"/>
  <c r="B17" i="4"/>
  <c r="B18" i="4"/>
  <c r="C18" i="4" s="1"/>
  <c r="E18" i="4" s="1"/>
  <c r="B19" i="4"/>
  <c r="B20" i="4"/>
  <c r="C20" i="4" s="1"/>
  <c r="G20" i="4" s="1"/>
  <c r="B21" i="4"/>
  <c r="B22" i="4"/>
  <c r="C22" i="4" s="1"/>
  <c r="E22" i="4" s="1"/>
  <c r="B23" i="4"/>
  <c r="B24" i="4"/>
  <c r="C24" i="4" s="1"/>
  <c r="G24" i="4" s="1"/>
  <c r="B25" i="4"/>
  <c r="B26" i="4"/>
  <c r="C26" i="4" s="1"/>
  <c r="E26" i="4" s="1"/>
  <c r="B27" i="4"/>
  <c r="B28" i="4"/>
  <c r="C28" i="4" s="1"/>
  <c r="G28" i="4" s="1"/>
  <c r="B29" i="4"/>
  <c r="B30" i="4"/>
  <c r="C30" i="4" s="1"/>
  <c r="E30" i="4" s="1"/>
  <c r="B31" i="4"/>
  <c r="B32" i="4"/>
  <c r="C32" i="4" s="1"/>
  <c r="G32" i="4" s="1"/>
  <c r="B33" i="4"/>
  <c r="B34" i="4"/>
  <c r="B35" i="4"/>
  <c r="B36" i="4"/>
  <c r="B37" i="4"/>
  <c r="B39" i="4"/>
  <c r="B40" i="4"/>
  <c r="B41" i="4"/>
  <c r="C41" i="4" s="1"/>
  <c r="C42" i="4" s="1"/>
  <c r="E42" i="4" s="1"/>
  <c r="B42" i="4"/>
  <c r="B43" i="4"/>
  <c r="B44" i="4"/>
  <c r="B45" i="4"/>
  <c r="B46" i="4"/>
  <c r="B47" i="4"/>
  <c r="C47" i="4" s="1"/>
  <c r="E47" i="4" s="1"/>
  <c r="B48" i="4"/>
  <c r="B49" i="4"/>
  <c r="C49" i="4" s="1"/>
  <c r="G49" i="4" s="1"/>
  <c r="B50" i="4"/>
  <c r="B51" i="4"/>
  <c r="B52" i="4"/>
  <c r="B53" i="4"/>
  <c r="B54" i="4"/>
  <c r="B55" i="4"/>
  <c r="C55" i="4" s="1"/>
  <c r="C56" i="4" s="1"/>
  <c r="G56" i="4" s="1"/>
  <c r="B56" i="4"/>
  <c r="B57" i="4"/>
  <c r="B58" i="4"/>
  <c r="B59" i="4"/>
  <c r="B60" i="4"/>
  <c r="B61" i="4"/>
  <c r="C61" i="4" s="1"/>
  <c r="G61" i="4" s="1"/>
  <c r="B62" i="4"/>
  <c r="B63" i="4"/>
  <c r="C63" i="4" s="1"/>
  <c r="E63" i="4" s="1"/>
  <c r="B64" i="4"/>
  <c r="B65" i="4"/>
  <c r="C65" i="4" s="1"/>
  <c r="G65" i="4" s="1"/>
  <c r="B66" i="4"/>
  <c r="B67" i="4"/>
  <c r="C67" i="4" s="1"/>
  <c r="E67" i="4" s="1"/>
  <c r="B68" i="4"/>
  <c r="B69" i="4"/>
  <c r="C69" i="4" s="1"/>
  <c r="G69" i="4" s="1"/>
  <c r="B70" i="4"/>
  <c r="B71" i="4"/>
  <c r="C71" i="4" s="1"/>
  <c r="G71" i="4" s="1"/>
  <c r="B72" i="4"/>
  <c r="B73" i="4"/>
  <c r="C73" i="4" s="1"/>
  <c r="E73" i="4" s="1"/>
  <c r="B74" i="4"/>
  <c r="B75" i="4"/>
  <c r="C75" i="4" s="1"/>
  <c r="G75" i="4" s="1"/>
  <c r="B76" i="4"/>
  <c r="B77" i="4"/>
  <c r="C77" i="4" s="1"/>
  <c r="E77" i="4" s="1"/>
  <c r="B4" i="4"/>
  <c r="C4" i="4" s="1"/>
  <c r="G4" i="4" s="1"/>
  <c r="C5" i="4"/>
  <c r="G5" i="4" s="1"/>
  <c r="C7" i="4"/>
  <c r="E7" i="4" s="1"/>
  <c r="C9" i="4"/>
  <c r="G9" i="4" s="1"/>
  <c r="C11" i="4"/>
  <c r="E11" i="4" s="1"/>
  <c r="C13" i="4"/>
  <c r="G13" i="4" s="1"/>
  <c r="C15" i="4"/>
  <c r="E15" i="4" s="1"/>
  <c r="C17" i="4"/>
  <c r="G17" i="4" s="1"/>
  <c r="C19" i="4"/>
  <c r="E19" i="4" s="1"/>
  <c r="C21" i="4"/>
  <c r="G21" i="4" s="1"/>
  <c r="C23" i="4"/>
  <c r="E23" i="4" s="1"/>
  <c r="C25" i="4"/>
  <c r="G25" i="4" s="1"/>
  <c r="C27" i="4"/>
  <c r="E27" i="4" s="1"/>
  <c r="C29" i="4"/>
  <c r="G29" i="4" s="1"/>
  <c r="C31" i="4"/>
  <c r="E31" i="4" s="1"/>
  <c r="C33" i="4"/>
  <c r="C34" i="4" s="1"/>
  <c r="G34" i="4" s="1"/>
  <c r="C35" i="4"/>
  <c r="E35" i="4" s="1"/>
  <c r="C36" i="4"/>
  <c r="C37" i="4" s="1"/>
  <c r="G37" i="4" s="1"/>
  <c r="C38" i="4"/>
  <c r="G38" i="4" s="1"/>
  <c r="C40" i="4"/>
  <c r="G40" i="4" s="1"/>
  <c r="C43" i="4"/>
  <c r="E43" i="4" s="1"/>
  <c r="C44" i="4"/>
  <c r="G44" i="4" s="1"/>
  <c r="C46" i="4"/>
  <c r="G46" i="4" s="1"/>
  <c r="C48" i="4"/>
  <c r="G48" i="4" s="1"/>
  <c r="C50" i="4"/>
  <c r="C51" i="4" s="1"/>
  <c r="G51" i="4" s="1"/>
  <c r="C52" i="4"/>
  <c r="G52" i="4" s="1"/>
  <c r="C53" i="4"/>
  <c r="C54" i="4" s="1"/>
  <c r="E54" i="4" s="1"/>
  <c r="C57" i="4"/>
  <c r="G57" i="4" s="1"/>
  <c r="C58" i="4"/>
  <c r="G58" i="4" s="1"/>
  <c r="C60" i="4"/>
  <c r="G60" i="4" s="1"/>
  <c r="C62" i="4"/>
  <c r="G62" i="4" s="1"/>
  <c r="C64" i="4"/>
  <c r="G64" i="4" s="1"/>
  <c r="C66" i="4"/>
  <c r="G66" i="4" s="1"/>
  <c r="C68" i="4"/>
  <c r="G68" i="4" s="1"/>
  <c r="C70" i="4"/>
  <c r="G70" i="4" s="1"/>
  <c r="C72" i="4"/>
  <c r="G72" i="4" s="1"/>
  <c r="C74" i="4"/>
  <c r="E74" i="4" s="1"/>
  <c r="C76" i="4"/>
  <c r="G76" i="4" s="1"/>
  <c r="B3" i="4"/>
  <c r="C3" i="4" s="1"/>
  <c r="G3" i="4" s="1"/>
  <c r="G36" i="4" l="1"/>
  <c r="G67" i="4"/>
  <c r="G63" i="4"/>
  <c r="G55" i="4"/>
  <c r="G47" i="4"/>
  <c r="G43" i="4"/>
  <c r="G35" i="4"/>
  <c r="G31" i="4"/>
  <c r="G27" i="4"/>
  <c r="G23" i="4"/>
  <c r="G19" i="4"/>
  <c r="G15" i="4"/>
  <c r="G11" i="4"/>
  <c r="G7" i="4"/>
  <c r="G74" i="4"/>
  <c r="G54" i="4"/>
  <c r="G50" i="4"/>
  <c r="G42" i="4"/>
  <c r="G30" i="4"/>
  <c r="G26" i="4"/>
  <c r="G22" i="4"/>
  <c r="G18" i="4"/>
  <c r="G14" i="4"/>
  <c r="G10" i="4"/>
  <c r="G6" i="4"/>
  <c r="G77" i="4"/>
  <c r="G73" i="4"/>
  <c r="G53" i="4"/>
  <c r="G41" i="4"/>
  <c r="G33" i="4"/>
  <c r="C59" i="4"/>
  <c r="C45" i="4"/>
  <c r="G45" i="4" s="1"/>
  <c r="C39" i="4"/>
  <c r="E75" i="4"/>
  <c r="E71" i="4"/>
  <c r="E55" i="4"/>
  <c r="E51" i="4"/>
  <c r="E70" i="4"/>
  <c r="E66" i="4"/>
  <c r="E62" i="4"/>
  <c r="E58" i="4"/>
  <c r="E50" i="4"/>
  <c r="E46" i="4"/>
  <c r="E38" i="4"/>
  <c r="E34" i="4"/>
  <c r="E69" i="4"/>
  <c r="E65" i="4"/>
  <c r="E61" i="4"/>
  <c r="E57" i="4"/>
  <c r="E53" i="4"/>
  <c r="E49" i="4"/>
  <c r="E45" i="4"/>
  <c r="E41" i="4"/>
  <c r="E37" i="4"/>
  <c r="E33" i="4"/>
  <c r="E29" i="4"/>
  <c r="E25" i="4"/>
  <c r="E21" i="4"/>
  <c r="E17" i="4"/>
  <c r="E13" i="4"/>
  <c r="E9" i="4"/>
  <c r="E5" i="4"/>
  <c r="E76" i="4"/>
  <c r="E72" i="4"/>
  <c r="E68" i="4"/>
  <c r="E64" i="4"/>
  <c r="E60" i="4"/>
  <c r="E56" i="4"/>
  <c r="E52" i="4"/>
  <c r="E48" i="4"/>
  <c r="E44" i="4"/>
  <c r="E40" i="4"/>
  <c r="E36" i="4"/>
  <c r="E32" i="4"/>
  <c r="E28" i="4"/>
  <c r="E24" i="4"/>
  <c r="E20" i="4"/>
  <c r="E16" i="4"/>
  <c r="E12" i="4"/>
  <c r="E8" i="4"/>
  <c r="E4" i="4"/>
  <c r="E3" i="4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2" i="2"/>
  <c r="F3" i="2"/>
  <c r="F4" i="2"/>
  <c r="H4" i="2" s="1"/>
  <c r="F5" i="2"/>
  <c r="H5" i="2" s="1"/>
  <c r="F6" i="2"/>
  <c r="F7" i="2"/>
  <c r="F8" i="2"/>
  <c r="H8" i="2" s="1"/>
  <c r="F9" i="2"/>
  <c r="H9" i="2" s="1"/>
  <c r="F10" i="2"/>
  <c r="F11" i="2"/>
  <c r="F12" i="2"/>
  <c r="H12" i="2" s="1"/>
  <c r="F13" i="2"/>
  <c r="H13" i="2" s="1"/>
  <c r="F14" i="2"/>
  <c r="F15" i="2"/>
  <c r="F16" i="2"/>
  <c r="H16" i="2" s="1"/>
  <c r="F17" i="2"/>
  <c r="H17" i="2" s="1"/>
  <c r="F18" i="2"/>
  <c r="F19" i="2"/>
  <c r="F20" i="2"/>
  <c r="H20" i="2" s="1"/>
  <c r="F21" i="2"/>
  <c r="H21" i="2" s="1"/>
  <c r="F22" i="2"/>
  <c r="F23" i="2"/>
  <c r="F24" i="2"/>
  <c r="H24" i="2" s="1"/>
  <c r="F25" i="2"/>
  <c r="H25" i="2" s="1"/>
  <c r="F26" i="2"/>
  <c r="F27" i="2"/>
  <c r="F28" i="2"/>
  <c r="H28" i="2" s="1"/>
  <c r="F29" i="2"/>
  <c r="H29" i="2" s="1"/>
  <c r="F30" i="2"/>
  <c r="F31" i="2"/>
  <c r="F32" i="2"/>
  <c r="H32" i="2" s="1"/>
  <c r="F33" i="2"/>
  <c r="H33" i="2" s="1"/>
  <c r="F34" i="2"/>
  <c r="F35" i="2"/>
  <c r="F36" i="2"/>
  <c r="H36" i="2" s="1"/>
  <c r="F37" i="2"/>
  <c r="H37" i="2" s="1"/>
  <c r="F38" i="2"/>
  <c r="F39" i="2"/>
  <c r="F40" i="2"/>
  <c r="H40" i="2" s="1"/>
  <c r="F41" i="2"/>
  <c r="H41" i="2" s="1"/>
  <c r="F42" i="2"/>
  <c r="F43" i="2"/>
  <c r="F44" i="2"/>
  <c r="H44" i="2" s="1"/>
  <c r="F45" i="2"/>
  <c r="H45" i="2" s="1"/>
  <c r="F46" i="2"/>
  <c r="F47" i="2"/>
  <c r="F48" i="2"/>
  <c r="H48" i="2" s="1"/>
  <c r="F49" i="2"/>
  <c r="H49" i="2" s="1"/>
  <c r="F50" i="2"/>
  <c r="F51" i="2"/>
  <c r="F52" i="2"/>
  <c r="H52" i="2" s="1"/>
  <c r="F53" i="2"/>
  <c r="H53" i="2" s="1"/>
  <c r="F54" i="2"/>
  <c r="F55" i="2"/>
  <c r="F56" i="2"/>
  <c r="H56" i="2" s="1"/>
  <c r="F57" i="2"/>
  <c r="H57" i="2" s="1"/>
  <c r="F58" i="2"/>
  <c r="F59" i="2"/>
  <c r="F60" i="2"/>
  <c r="H60" i="2" s="1"/>
  <c r="F61" i="2"/>
  <c r="H61" i="2" s="1"/>
  <c r="F62" i="2"/>
  <c r="F63" i="2"/>
  <c r="F64" i="2"/>
  <c r="H64" i="2" s="1"/>
  <c r="F65" i="2"/>
  <c r="H65" i="2" s="1"/>
  <c r="F66" i="2"/>
  <c r="F67" i="2"/>
  <c r="F68" i="2"/>
  <c r="H68" i="2" s="1"/>
  <c r="F69" i="2"/>
  <c r="H69" i="2" s="1"/>
  <c r="F70" i="2"/>
  <c r="F71" i="2"/>
  <c r="F72" i="2"/>
  <c r="H72" i="2" s="1"/>
  <c r="F73" i="2"/>
  <c r="H73" i="2" s="1"/>
  <c r="F74" i="2"/>
  <c r="F75" i="2"/>
  <c r="F76" i="2"/>
  <c r="H76" i="2" s="1"/>
  <c r="F77" i="2"/>
  <c r="H77" i="2" s="1"/>
  <c r="F78" i="2"/>
  <c r="F79" i="2"/>
  <c r="F80" i="2"/>
  <c r="H80" i="2" s="1"/>
  <c r="F81" i="2"/>
  <c r="H81" i="2" s="1"/>
  <c r="F82" i="2"/>
  <c r="F83" i="2"/>
  <c r="F84" i="2"/>
  <c r="H84" i="2" s="1"/>
  <c r="F85" i="2"/>
  <c r="H85" i="2" s="1"/>
  <c r="F86" i="2"/>
  <c r="F87" i="2"/>
  <c r="F88" i="2"/>
  <c r="H88" i="2" s="1"/>
  <c r="F89" i="2"/>
  <c r="H89" i="2" s="1"/>
  <c r="F90" i="2"/>
  <c r="F91" i="2"/>
  <c r="F92" i="2"/>
  <c r="H92" i="2" s="1"/>
  <c r="F93" i="2"/>
  <c r="H93" i="2" s="1"/>
  <c r="F94" i="2"/>
  <c r="F95" i="2"/>
  <c r="F96" i="2"/>
  <c r="H96" i="2" s="1"/>
  <c r="F97" i="2"/>
  <c r="H97" i="2" s="1"/>
  <c r="F98" i="2"/>
  <c r="F99" i="2"/>
  <c r="F100" i="2"/>
  <c r="H100" i="2" s="1"/>
  <c r="F101" i="2"/>
  <c r="H101" i="2" s="1"/>
  <c r="F102" i="2"/>
  <c r="F103" i="2"/>
  <c r="F104" i="2"/>
  <c r="H104" i="2" s="1"/>
  <c r="F105" i="2"/>
  <c r="H105" i="2" s="1"/>
  <c r="F106" i="2"/>
  <c r="F107" i="2"/>
  <c r="F108" i="2"/>
  <c r="H108" i="2" s="1"/>
  <c r="F109" i="2"/>
  <c r="H109" i="2" s="1"/>
  <c r="F110" i="2"/>
  <c r="F111" i="2"/>
  <c r="F112" i="2"/>
  <c r="H112" i="2" s="1"/>
  <c r="F113" i="2"/>
  <c r="H113" i="2" s="1"/>
  <c r="F114" i="2"/>
  <c r="F115" i="2"/>
  <c r="F116" i="2"/>
  <c r="H116" i="2" s="1"/>
  <c r="F117" i="2"/>
  <c r="H117" i="2" s="1"/>
  <c r="F118" i="2"/>
  <c r="F119" i="2"/>
  <c r="F120" i="2"/>
  <c r="H120" i="2" s="1"/>
  <c r="F121" i="2"/>
  <c r="H121" i="2" s="1"/>
  <c r="F122" i="2"/>
  <c r="F123" i="2"/>
  <c r="F124" i="2"/>
  <c r="H124" i="2" s="1"/>
  <c r="F125" i="2"/>
  <c r="H125" i="2" s="1"/>
  <c r="F126" i="2"/>
  <c r="F127" i="2"/>
  <c r="F128" i="2"/>
  <c r="H128" i="2" s="1"/>
  <c r="F129" i="2"/>
  <c r="H129" i="2" s="1"/>
  <c r="F130" i="2"/>
  <c r="F131" i="2"/>
  <c r="F132" i="2"/>
  <c r="H132" i="2" s="1"/>
  <c r="F133" i="2"/>
  <c r="H133" i="2" s="1"/>
  <c r="F134" i="2"/>
  <c r="F135" i="2"/>
  <c r="F136" i="2"/>
  <c r="H136" i="2" s="1"/>
  <c r="F137" i="2"/>
  <c r="H137" i="2" s="1"/>
  <c r="F138" i="2"/>
  <c r="F139" i="2"/>
  <c r="F140" i="2"/>
  <c r="H140" i="2" s="1"/>
  <c r="F141" i="2"/>
  <c r="H141" i="2" s="1"/>
  <c r="F142" i="2"/>
  <c r="F143" i="2"/>
  <c r="F144" i="2"/>
  <c r="H144" i="2" s="1"/>
  <c r="F145" i="2"/>
  <c r="H145" i="2" s="1"/>
  <c r="F146" i="2"/>
  <c r="F147" i="2"/>
  <c r="F148" i="2"/>
  <c r="H148" i="2" s="1"/>
  <c r="F149" i="2"/>
  <c r="H149" i="2" s="1"/>
  <c r="F150" i="2"/>
  <c r="F151" i="2"/>
  <c r="F152" i="2"/>
  <c r="H152" i="2" s="1"/>
  <c r="F153" i="2"/>
  <c r="H153" i="2" s="1"/>
  <c r="F154" i="2"/>
  <c r="F155" i="2"/>
  <c r="F156" i="2"/>
  <c r="H156" i="2" s="1"/>
  <c r="F157" i="2"/>
  <c r="H157" i="2" s="1"/>
  <c r="F158" i="2"/>
  <c r="F159" i="2"/>
  <c r="F160" i="2"/>
  <c r="H160" i="2" s="1"/>
  <c r="F161" i="2"/>
  <c r="H161" i="2" s="1"/>
  <c r="F162" i="2"/>
  <c r="F163" i="2"/>
  <c r="F164" i="2"/>
  <c r="H164" i="2" s="1"/>
  <c r="F165" i="2"/>
  <c r="H165" i="2" s="1"/>
  <c r="F166" i="2"/>
  <c r="F167" i="2"/>
  <c r="F168" i="2"/>
  <c r="H168" i="2" s="1"/>
  <c r="F2" i="2"/>
  <c r="H2" i="2" s="1"/>
  <c r="E59" i="4" l="1"/>
  <c r="G59" i="4"/>
  <c r="E39" i="4"/>
  <c r="G39" i="4"/>
  <c r="H159" i="2"/>
  <c r="H147" i="2"/>
  <c r="H135" i="2"/>
  <c r="H119" i="2"/>
  <c r="H107" i="2"/>
  <c r="H95" i="2"/>
  <c r="H83" i="2"/>
  <c r="H71" i="2"/>
  <c r="H59" i="2"/>
  <c r="H167" i="2"/>
  <c r="H155" i="2"/>
  <c r="H143" i="2"/>
  <c r="H131" i="2"/>
  <c r="H123" i="2"/>
  <c r="H111" i="2"/>
  <c r="H99" i="2"/>
  <c r="H87" i="2"/>
  <c r="H79" i="2"/>
  <c r="H67" i="2"/>
  <c r="H63" i="2"/>
  <c r="H55" i="2"/>
  <c r="H51" i="2"/>
  <c r="H47" i="2"/>
  <c r="H43" i="2"/>
  <c r="H39" i="2"/>
  <c r="H35" i="2"/>
  <c r="H31" i="2"/>
  <c r="H27" i="2"/>
  <c r="H23" i="2"/>
  <c r="H19" i="2"/>
  <c r="H15" i="2"/>
  <c r="H11" i="2"/>
  <c r="H7" i="2"/>
  <c r="H3" i="2"/>
  <c r="H166" i="2"/>
  <c r="H162" i="2"/>
  <c r="H158" i="2"/>
  <c r="H154" i="2"/>
  <c r="H150" i="2"/>
  <c r="H146" i="2"/>
  <c r="H142" i="2"/>
  <c r="H138" i="2"/>
  <c r="H134" i="2"/>
  <c r="H130" i="2"/>
  <c r="H126" i="2"/>
  <c r="H122" i="2"/>
  <c r="H118" i="2"/>
  <c r="H114" i="2"/>
  <c r="H110" i="2"/>
  <c r="H106" i="2"/>
  <c r="H102" i="2"/>
  <c r="H98" i="2"/>
  <c r="H94" i="2"/>
  <c r="H90" i="2"/>
  <c r="H86" i="2"/>
  <c r="H82" i="2"/>
  <c r="H78" i="2"/>
  <c r="H74" i="2"/>
  <c r="H70" i="2"/>
  <c r="H66" i="2"/>
  <c r="H62" i="2"/>
  <c r="H58" i="2"/>
  <c r="H54" i="2"/>
  <c r="H50" i="2"/>
  <c r="H46" i="2"/>
  <c r="H42" i="2"/>
  <c r="H38" i="2"/>
  <c r="H34" i="2"/>
  <c r="H30" i="2"/>
  <c r="H26" i="2"/>
  <c r="H22" i="2"/>
  <c r="H18" i="2"/>
  <c r="H14" i="2"/>
  <c r="H10" i="2"/>
  <c r="H6" i="2"/>
  <c r="H163" i="2"/>
  <c r="H151" i="2"/>
  <c r="H139" i="2"/>
  <c r="H127" i="2"/>
  <c r="H115" i="2"/>
  <c r="H103" i="2"/>
  <c r="H91" i="2"/>
  <c r="H75" i="2"/>
  <c r="I1" i="2"/>
  <c r="E168" i="2"/>
  <c r="D168" i="2"/>
  <c r="C168" i="2"/>
  <c r="B168" i="2"/>
  <c r="E167" i="2"/>
  <c r="D167" i="2"/>
  <c r="C167" i="2"/>
  <c r="B167" i="2"/>
  <c r="E166" i="2"/>
  <c r="D166" i="2"/>
  <c r="C166" i="2"/>
  <c r="B166" i="2"/>
  <c r="E165" i="2"/>
  <c r="D165" i="2"/>
  <c r="C165" i="2"/>
  <c r="B165" i="2"/>
  <c r="E164" i="2"/>
  <c r="D164" i="2"/>
  <c r="C164" i="2"/>
  <c r="B164" i="2"/>
  <c r="E163" i="2"/>
  <c r="D163" i="2"/>
  <c r="C163" i="2"/>
  <c r="B163" i="2"/>
  <c r="E162" i="2"/>
  <c r="D162" i="2"/>
  <c r="C162" i="2"/>
  <c r="B162" i="2"/>
  <c r="E161" i="2"/>
  <c r="D161" i="2"/>
  <c r="C161" i="2"/>
  <c r="B161" i="2"/>
  <c r="E160" i="2"/>
  <c r="D160" i="2"/>
  <c r="C160" i="2"/>
  <c r="B160" i="2"/>
  <c r="E159" i="2"/>
  <c r="D159" i="2"/>
  <c r="C159" i="2"/>
  <c r="B159" i="2"/>
  <c r="E158" i="2"/>
  <c r="D158" i="2"/>
  <c r="C158" i="2"/>
  <c r="B158" i="2"/>
  <c r="E157" i="2"/>
  <c r="D157" i="2"/>
  <c r="C157" i="2"/>
  <c r="B157" i="2"/>
  <c r="E156" i="2"/>
  <c r="D156" i="2"/>
  <c r="C156" i="2"/>
  <c r="B156" i="2"/>
  <c r="E155" i="2"/>
  <c r="D155" i="2"/>
  <c r="C155" i="2"/>
  <c r="B155" i="2"/>
  <c r="E154" i="2"/>
  <c r="D154" i="2"/>
  <c r="C154" i="2"/>
  <c r="B154" i="2"/>
  <c r="E153" i="2"/>
  <c r="D153" i="2"/>
  <c r="C153" i="2"/>
  <c r="B153" i="2"/>
  <c r="E152" i="2"/>
  <c r="D152" i="2"/>
  <c r="C152" i="2"/>
  <c r="B152" i="2"/>
  <c r="E151" i="2"/>
  <c r="D151" i="2"/>
  <c r="C151" i="2"/>
  <c r="B151" i="2"/>
  <c r="E150" i="2"/>
  <c r="D150" i="2"/>
  <c r="C150" i="2"/>
  <c r="B150" i="2"/>
  <c r="E149" i="2"/>
  <c r="D149" i="2"/>
  <c r="C149" i="2"/>
  <c r="B149" i="2"/>
  <c r="E148" i="2"/>
  <c r="D148" i="2"/>
  <c r="C148" i="2"/>
  <c r="B148" i="2"/>
  <c r="E147" i="2"/>
  <c r="D147" i="2"/>
  <c r="C147" i="2"/>
  <c r="B147" i="2"/>
  <c r="E146" i="2"/>
  <c r="D146" i="2"/>
  <c r="C146" i="2"/>
  <c r="B146" i="2"/>
  <c r="E145" i="2"/>
  <c r="D145" i="2"/>
  <c r="C145" i="2"/>
  <c r="B145" i="2"/>
  <c r="E144" i="2"/>
  <c r="D144" i="2"/>
  <c r="C144" i="2"/>
  <c r="B144" i="2"/>
  <c r="E143" i="2"/>
  <c r="D143" i="2"/>
  <c r="C143" i="2"/>
  <c r="B143" i="2"/>
  <c r="E142" i="2"/>
  <c r="D142" i="2"/>
  <c r="C142" i="2"/>
  <c r="B142" i="2"/>
  <c r="E141" i="2"/>
  <c r="D141" i="2"/>
  <c r="C141" i="2"/>
  <c r="B141" i="2"/>
  <c r="E140" i="2"/>
  <c r="D140" i="2"/>
  <c r="C140" i="2"/>
  <c r="B140" i="2"/>
  <c r="E139" i="2"/>
  <c r="D139" i="2"/>
  <c r="C139" i="2"/>
  <c r="B139" i="2"/>
  <c r="E138" i="2"/>
  <c r="D138" i="2"/>
  <c r="C138" i="2"/>
  <c r="B138" i="2"/>
  <c r="E137" i="2"/>
  <c r="D137" i="2"/>
  <c r="C137" i="2"/>
  <c r="B137" i="2"/>
  <c r="E136" i="2"/>
  <c r="D136" i="2"/>
  <c r="C136" i="2"/>
  <c r="B136" i="2"/>
  <c r="E135" i="2"/>
  <c r="D135" i="2"/>
  <c r="C135" i="2"/>
  <c r="B135" i="2"/>
  <c r="E134" i="2"/>
  <c r="D134" i="2"/>
  <c r="C134" i="2"/>
  <c r="B134" i="2"/>
  <c r="E133" i="2"/>
  <c r="D133" i="2"/>
  <c r="C133" i="2"/>
  <c r="B133" i="2"/>
  <c r="E132" i="2"/>
  <c r="D132" i="2"/>
  <c r="C132" i="2"/>
  <c r="B132" i="2"/>
  <c r="E131" i="2"/>
  <c r="D131" i="2"/>
  <c r="C131" i="2"/>
  <c r="B131" i="2"/>
  <c r="E130" i="2"/>
  <c r="D130" i="2"/>
  <c r="C130" i="2"/>
  <c r="B130" i="2"/>
  <c r="E129" i="2"/>
  <c r="D129" i="2"/>
  <c r="C129" i="2"/>
  <c r="B129" i="2"/>
  <c r="E128" i="2"/>
  <c r="D128" i="2"/>
  <c r="C128" i="2"/>
  <c r="B128" i="2"/>
  <c r="E127" i="2"/>
  <c r="D127" i="2"/>
  <c r="C127" i="2"/>
  <c r="B127" i="2"/>
  <c r="E126" i="2"/>
  <c r="D126" i="2"/>
  <c r="C126" i="2"/>
  <c r="B126" i="2"/>
  <c r="E125" i="2"/>
  <c r="D125" i="2"/>
  <c r="C125" i="2"/>
  <c r="B125" i="2"/>
  <c r="E124" i="2"/>
  <c r="D124" i="2"/>
  <c r="C124" i="2"/>
  <c r="B124" i="2"/>
  <c r="E123" i="2"/>
  <c r="D123" i="2"/>
  <c r="C123" i="2"/>
  <c r="B123" i="2"/>
  <c r="E122" i="2"/>
  <c r="D122" i="2"/>
  <c r="C122" i="2"/>
  <c r="B122" i="2"/>
  <c r="E121" i="2"/>
  <c r="D121" i="2"/>
  <c r="C121" i="2"/>
  <c r="B121" i="2"/>
  <c r="E120" i="2"/>
  <c r="D120" i="2"/>
  <c r="C120" i="2"/>
  <c r="B120" i="2"/>
  <c r="E119" i="2"/>
  <c r="D119" i="2"/>
  <c r="C119" i="2"/>
  <c r="B119" i="2"/>
  <c r="E118" i="2"/>
  <c r="D118" i="2"/>
  <c r="C118" i="2"/>
  <c r="B118" i="2"/>
  <c r="E117" i="2"/>
  <c r="D117" i="2"/>
  <c r="C117" i="2"/>
  <c r="B117" i="2"/>
  <c r="E116" i="2"/>
  <c r="D116" i="2"/>
  <c r="C116" i="2"/>
  <c r="B116" i="2"/>
  <c r="E115" i="2"/>
  <c r="D115" i="2"/>
  <c r="C115" i="2"/>
  <c r="B115" i="2"/>
  <c r="E114" i="2"/>
  <c r="D114" i="2"/>
  <c r="C114" i="2"/>
  <c r="B114" i="2"/>
  <c r="E113" i="2"/>
  <c r="D113" i="2"/>
  <c r="C113" i="2"/>
  <c r="B113" i="2"/>
  <c r="E112" i="2"/>
  <c r="D112" i="2"/>
  <c r="C112" i="2"/>
  <c r="B112" i="2"/>
  <c r="E111" i="2"/>
  <c r="D111" i="2"/>
  <c r="C111" i="2"/>
  <c r="B111" i="2"/>
  <c r="E110" i="2"/>
  <c r="D110" i="2"/>
  <c r="C110" i="2"/>
  <c r="B110" i="2"/>
  <c r="E109" i="2"/>
  <c r="D109" i="2"/>
  <c r="C109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E104" i="2"/>
  <c r="D104" i="2"/>
  <c r="C104" i="2"/>
  <c r="B104" i="2"/>
  <c r="E103" i="2"/>
  <c r="D103" i="2"/>
  <c r="C103" i="2"/>
  <c r="B103" i="2"/>
  <c r="E102" i="2"/>
  <c r="D102" i="2"/>
  <c r="C102" i="2"/>
  <c r="B102" i="2"/>
  <c r="E101" i="2"/>
  <c r="D101" i="2"/>
  <c r="C101" i="2"/>
  <c r="B101" i="2"/>
  <c r="E100" i="2"/>
  <c r="D100" i="2"/>
  <c r="C100" i="2"/>
  <c r="B100" i="2"/>
  <c r="E99" i="2"/>
  <c r="D99" i="2"/>
  <c r="C99" i="2"/>
  <c r="B99" i="2"/>
  <c r="E98" i="2"/>
  <c r="D98" i="2"/>
  <c r="C98" i="2"/>
  <c r="B98" i="2"/>
  <c r="E97" i="2"/>
  <c r="D97" i="2"/>
  <c r="C97" i="2"/>
  <c r="B97" i="2"/>
  <c r="E96" i="2"/>
  <c r="D96" i="2"/>
  <c r="C96" i="2"/>
  <c r="B96" i="2"/>
  <c r="E95" i="2"/>
  <c r="D95" i="2"/>
  <c r="C95" i="2"/>
  <c r="B95" i="2"/>
  <c r="E94" i="2"/>
  <c r="D94" i="2"/>
  <c r="C94" i="2"/>
  <c r="B94" i="2"/>
  <c r="E93" i="2"/>
  <c r="D93" i="2"/>
  <c r="C93" i="2"/>
  <c r="B93" i="2"/>
  <c r="E92" i="2"/>
  <c r="D92" i="2"/>
  <c r="C92" i="2"/>
  <c r="B92" i="2"/>
  <c r="E91" i="2"/>
  <c r="D91" i="2"/>
  <c r="C91" i="2"/>
  <c r="B91" i="2"/>
  <c r="E90" i="2"/>
  <c r="D90" i="2"/>
  <c r="C90" i="2"/>
  <c r="B90" i="2"/>
  <c r="E89" i="2"/>
  <c r="D89" i="2"/>
  <c r="C89" i="2"/>
  <c r="B89" i="2"/>
  <c r="E88" i="2"/>
  <c r="D88" i="2"/>
  <c r="C88" i="2"/>
  <c r="B88" i="2"/>
  <c r="E87" i="2"/>
  <c r="D87" i="2"/>
  <c r="C87" i="2"/>
  <c r="B87" i="2"/>
  <c r="E86" i="2"/>
  <c r="D86" i="2"/>
  <c r="C86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E81" i="2"/>
  <c r="D81" i="2"/>
  <c r="C81" i="2"/>
  <c r="B81" i="2"/>
  <c r="E80" i="2"/>
  <c r="D80" i="2"/>
  <c r="C80" i="2"/>
  <c r="B80" i="2"/>
  <c r="E79" i="2"/>
  <c r="D79" i="2"/>
  <c r="C79" i="2"/>
  <c r="B79" i="2"/>
  <c r="E78" i="2"/>
  <c r="D78" i="2"/>
  <c r="C78" i="2"/>
  <c r="B78" i="2"/>
  <c r="E77" i="2"/>
  <c r="D77" i="2"/>
  <c r="C77" i="2"/>
  <c r="B77" i="2"/>
  <c r="E76" i="2"/>
  <c r="D76" i="2"/>
  <c r="C76" i="2"/>
  <c r="B76" i="2"/>
  <c r="E75" i="2"/>
  <c r="D75" i="2"/>
  <c r="C75" i="2"/>
  <c r="B75" i="2"/>
  <c r="E74" i="2"/>
  <c r="D74" i="2"/>
  <c r="C74" i="2"/>
  <c r="B74" i="2"/>
  <c r="E73" i="2"/>
  <c r="D73" i="2"/>
  <c r="C73" i="2"/>
  <c r="B73" i="2"/>
  <c r="E72" i="2"/>
  <c r="D72" i="2"/>
  <c r="C72" i="2"/>
  <c r="B72" i="2"/>
  <c r="E71" i="2"/>
  <c r="D71" i="2"/>
  <c r="C71" i="2"/>
  <c r="B71" i="2"/>
  <c r="E70" i="2"/>
  <c r="D70" i="2"/>
  <c r="C70" i="2"/>
  <c r="B70" i="2"/>
  <c r="E69" i="2"/>
  <c r="D69" i="2"/>
  <c r="C69" i="2"/>
  <c r="B69" i="2"/>
  <c r="E68" i="2"/>
  <c r="D68" i="2"/>
  <c r="C68" i="2"/>
  <c r="B68" i="2"/>
  <c r="E67" i="2"/>
  <c r="D67" i="2"/>
  <c r="C67" i="2"/>
  <c r="B67" i="2"/>
  <c r="E66" i="2"/>
  <c r="D66" i="2"/>
  <c r="C66" i="2"/>
  <c r="B66" i="2"/>
  <c r="E65" i="2"/>
  <c r="D65" i="2"/>
  <c r="C65" i="2"/>
  <c r="B65" i="2"/>
  <c r="E64" i="2"/>
  <c r="D64" i="2"/>
  <c r="C64" i="2"/>
  <c r="B64" i="2"/>
  <c r="E63" i="2"/>
  <c r="D63" i="2"/>
  <c r="C63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E58" i="2"/>
  <c r="D58" i="2"/>
  <c r="C58" i="2"/>
  <c r="B58" i="2"/>
  <c r="E57" i="2"/>
  <c r="D57" i="2"/>
  <c r="C57" i="2"/>
  <c r="B57" i="2"/>
  <c r="E56" i="2"/>
  <c r="D56" i="2"/>
  <c r="C56" i="2"/>
  <c r="B56" i="2"/>
  <c r="E55" i="2"/>
  <c r="D55" i="2"/>
  <c r="C55" i="2"/>
  <c r="B55" i="2"/>
  <c r="E54" i="2"/>
  <c r="D54" i="2"/>
  <c r="C54" i="2"/>
  <c r="B54" i="2"/>
  <c r="E53" i="2"/>
  <c r="D53" i="2"/>
  <c r="C53" i="2"/>
  <c r="B53" i="2"/>
  <c r="E52" i="2"/>
  <c r="D52" i="2"/>
  <c r="C52" i="2"/>
  <c r="B52" i="2"/>
  <c r="E51" i="2"/>
  <c r="D51" i="2"/>
  <c r="C51" i="2"/>
  <c r="B51" i="2"/>
  <c r="E50" i="2"/>
  <c r="D50" i="2"/>
  <c r="C50" i="2"/>
  <c r="B50" i="2"/>
  <c r="E49" i="2"/>
  <c r="D49" i="2"/>
  <c r="C49" i="2"/>
  <c r="B49" i="2"/>
  <c r="E48" i="2"/>
  <c r="D48" i="2"/>
  <c r="C48" i="2"/>
  <c r="B48" i="2"/>
  <c r="E47" i="2"/>
  <c r="D47" i="2"/>
  <c r="C47" i="2"/>
  <c r="B47" i="2"/>
  <c r="E46" i="2"/>
  <c r="D46" i="2"/>
  <c r="C46" i="2"/>
  <c r="B46" i="2"/>
  <c r="E45" i="2"/>
  <c r="D45" i="2"/>
  <c r="C45" i="2"/>
  <c r="B45" i="2"/>
  <c r="E44" i="2"/>
  <c r="D44" i="2"/>
  <c r="C44" i="2"/>
  <c r="B44" i="2"/>
  <c r="E43" i="2"/>
  <c r="D43" i="2"/>
  <c r="C43" i="2"/>
  <c r="B43" i="2"/>
  <c r="E42" i="2"/>
  <c r="D42" i="2"/>
  <c r="C42" i="2"/>
  <c r="B42" i="2"/>
  <c r="E41" i="2"/>
  <c r="D41" i="2"/>
  <c r="C41" i="2"/>
  <c r="B41" i="2"/>
  <c r="E40" i="2"/>
  <c r="D40" i="2"/>
  <c r="C40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E35" i="2"/>
  <c r="D35" i="2"/>
  <c r="C35" i="2"/>
  <c r="B35" i="2"/>
  <c r="E34" i="2"/>
  <c r="D34" i="2"/>
  <c r="C34" i="2"/>
  <c r="B34" i="2"/>
  <c r="E33" i="2"/>
  <c r="D33" i="2"/>
  <c r="C33" i="2"/>
  <c r="B33" i="2"/>
  <c r="E32" i="2"/>
  <c r="D32" i="2"/>
  <c r="C32" i="2"/>
  <c r="B32" i="2"/>
  <c r="E31" i="2"/>
  <c r="D31" i="2"/>
  <c r="C31" i="2"/>
  <c r="B31" i="2"/>
  <c r="E30" i="2"/>
  <c r="D30" i="2"/>
  <c r="C30" i="2"/>
  <c r="B30" i="2"/>
  <c r="E29" i="2"/>
  <c r="D29" i="2"/>
  <c r="C29" i="2"/>
  <c r="B29" i="2"/>
  <c r="E28" i="2"/>
  <c r="D28" i="2"/>
  <c r="C28" i="2"/>
  <c r="B28" i="2"/>
  <c r="E27" i="2"/>
  <c r="D27" i="2"/>
  <c r="C27" i="2"/>
  <c r="B27" i="2"/>
  <c r="E26" i="2"/>
  <c r="D26" i="2"/>
  <c r="C26" i="2"/>
  <c r="B26" i="2"/>
  <c r="E25" i="2"/>
  <c r="D25" i="2"/>
  <c r="C25" i="2"/>
  <c r="B25" i="2"/>
  <c r="E24" i="2"/>
  <c r="D24" i="2"/>
  <c r="C24" i="2"/>
  <c r="B24" i="2"/>
  <c r="E23" i="2"/>
  <c r="D23" i="2"/>
  <c r="C23" i="2"/>
  <c r="B23" i="2"/>
  <c r="E22" i="2"/>
  <c r="D22" i="2"/>
  <c r="C22" i="2"/>
  <c r="B22" i="2"/>
  <c r="E21" i="2"/>
  <c r="D21" i="2"/>
  <c r="C21" i="2"/>
  <c r="B21" i="2"/>
  <c r="E20" i="2"/>
  <c r="D20" i="2"/>
  <c r="C20" i="2"/>
  <c r="B20" i="2"/>
  <c r="E19" i="2"/>
  <c r="D19" i="2"/>
  <c r="C19" i="2"/>
  <c r="B19" i="2"/>
  <c r="E18" i="2"/>
  <c r="D18" i="2"/>
  <c r="C18" i="2"/>
  <c r="B18" i="2"/>
  <c r="E17" i="2"/>
  <c r="D17" i="2"/>
  <c r="C17" i="2"/>
  <c r="B17" i="2"/>
  <c r="E16" i="2"/>
  <c r="D16" i="2"/>
  <c r="C16" i="2"/>
  <c r="B16" i="2"/>
  <c r="E15" i="2"/>
  <c r="D15" i="2"/>
  <c r="C15" i="2"/>
  <c r="B15" i="2"/>
  <c r="E14" i="2"/>
  <c r="D14" i="2"/>
  <c r="C14" i="2"/>
  <c r="B14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E4" i="2"/>
  <c r="D4" i="2"/>
  <c r="C4" i="2"/>
  <c r="B4" i="2"/>
  <c r="E3" i="2"/>
  <c r="D3" i="2"/>
  <c r="C3" i="2"/>
  <c r="B3" i="2"/>
  <c r="E2" i="2"/>
  <c r="E1" i="2" s="1"/>
  <c r="D2" i="2"/>
  <c r="D1" i="2" s="1"/>
  <c r="C2" i="2"/>
  <c r="B2" i="2"/>
  <c r="B1" i="2" s="1"/>
  <c r="C1" i="2" l="1"/>
</calcChain>
</file>

<file path=xl/sharedStrings.xml><?xml version="1.0" encoding="utf-8"?>
<sst xmlns="http://schemas.openxmlformats.org/spreadsheetml/2006/main" count="1198" uniqueCount="724">
  <si>
    <r>
      <rPr>
        <b/>
        <sz val="12"/>
        <rFont val="Arial"/>
        <family val="2"/>
      </rPr>
      <t>Variable</t>
    </r>
  </si>
  <si>
    <r>
      <rPr>
        <b/>
        <sz val="12"/>
        <rFont val="Arial"/>
        <family val="2"/>
      </rPr>
      <t>Type</t>
    </r>
  </si>
  <si>
    <r>
      <rPr>
        <b/>
        <sz val="12"/>
        <rFont val="Arial"/>
        <family val="2"/>
      </rPr>
      <t>Values</t>
    </r>
  </si>
  <si>
    <r>
      <rPr>
        <b/>
        <sz val="12"/>
        <rFont val="Arial"/>
        <family val="2"/>
      </rPr>
      <t>Description</t>
    </r>
  </si>
  <si>
    <t>PARETO_OBSGROUP</t>
  </si>
  <si>
    <t>text</t>
  </si>
  <si>
    <t>12 characters or less</t>
  </si>
  <si>
    <t>name of observation group whose weights are subject to multiplication by a variable weight factor</t>
  </si>
  <si>
    <t>PARETO_WTFAC_START</t>
  </si>
  <si>
    <t>real</t>
  </si>
  <si>
    <t>zero or greater</t>
  </si>
  <si>
    <t>initial weight factor for user-specified observation group</t>
  </si>
  <si>
    <t>PARETO_WTFAC_FIN</t>
  </si>
  <si>
    <t>greater than PARETO_WTFAC_START</t>
  </si>
  <si>
    <t>final weight factor for user-specified observation group</t>
  </si>
  <si>
    <t>integer</t>
  </si>
  <si>
    <t>greater than zero</t>
  </si>
  <si>
    <t>number of weight factor increments to employ in traversing Pareto front</t>
  </si>
  <si>
    <t>NUM_ITER_START</t>
  </si>
  <si>
    <t>number of optimisation iterations to employ when using intial weight factor</t>
  </si>
  <si>
    <t>NUM_ITER_GEN</t>
  </si>
  <si>
    <t>number of optimization iterations to employ when using any weight factor other than PARETO_WTFAC_START or PARETO_WTFAC_FIN</t>
  </si>
  <si>
    <t>NUM_ITER_FIN</t>
  </si>
  <si>
    <t>number of optimization iterations to employ when using final weight factor</t>
  </si>
  <si>
    <t>ALT_TERM</t>
  </si>
  <si>
    <t>zero or one</t>
  </si>
  <si>
    <t>set to one in order to activate PEST termination determined by value of a specified model output</t>
  </si>
  <si>
    <t>OBS_TERM</t>
  </si>
  <si>
    <t>20 characters or less</t>
  </si>
  <si>
    <t>the name of an observation cited in the “observation data” section of the PEST control file whose value will be monitored for possible PEST run termination</t>
  </si>
  <si>
    <t>ABOVE_OR_BELOW</t>
  </si>
  <si>
    <t>“above” or “below”</t>
  </si>
  <si>
    <t>determines whether the monitored model output must be above or below the threshold to precipitate run termination</t>
  </si>
  <si>
    <t>OBS_THRESH</t>
  </si>
  <si>
    <t>any number</t>
  </si>
  <si>
    <t>value that monitored model output must exceed or undercut to precipitate model run termination</t>
  </si>
  <si>
    <t>ITER_THRESH</t>
  </si>
  <si>
    <t>the number of optimization iterations for which the model output threshold must be exceeded or undercut to precipitate run termination</t>
  </si>
  <si>
    <t>NOBS_REPORT</t>
  </si>
  <si>
    <t>0 or greater</t>
  </si>
  <si>
    <t>number of model outputs whose values to report</t>
  </si>
  <si>
    <t>OBS_REPORT_N</t>
  </si>
  <si>
    <t>the name of the N’th observation whose value is reported in the POD and PPD files written by PEST when run in “pareto” mode</t>
  </si>
  <si>
    <t>BASEPESTFILE</t>
  </si>
  <si>
    <t>a filename</t>
  </si>
  <si>
    <t>name of base PEST control file</t>
  </si>
  <si>
    <t>BASEJACFILE</t>
  </si>
  <si>
    <t>name of base PEST Jacobian matrix file</t>
  </si>
  <si>
    <t>SVDA_MULBPA</t>
  </si>
  <si>
    <t>instructs PEST to record multiple BPA files</t>
  </si>
  <si>
    <t>SVDA_SCALADJ</t>
  </si>
  <si>
    <t>-4 to 4</t>
  </si>
  <si>
    <t>sets type of parameter scaling undertaken in super parameter definition</t>
  </si>
  <si>
    <t>SVDA_EXTSUPER</t>
  </si>
  <si>
    <t>0, 1, 2, -2, 3</t>
  </si>
  <si>
    <t>sets means by which super parameters are calculated</t>
  </si>
  <si>
    <t>SVDA_SUPDERCALC</t>
  </si>
  <si>
    <t>instructs PEST to compute super parameter sensitivities from base parameter sensitivities</t>
  </si>
  <si>
    <t>SVDA_PAR_EXCL</t>
  </si>
  <si>
    <t>0, 1 or -1</t>
  </si>
  <si>
    <t>if set to 1, instructs PEST to compute super parameters on basis only of observation group in base parameter PEST control file to which pareto-adjustable weighting is assigned in super parameter PEST control file. If set to -1 all groups other than this form basis for super parameter definition.</t>
  </si>
  <si>
    <t xml:space="preserve">XQX </t>
  </si>
  <si>
    <t>RSTFLE</t>
  </si>
  <si>
    <t>“restart” or “norestart”</t>
  </si>
  <si>
    <t>instructs PEST whether to write restart data</t>
  </si>
  <si>
    <t>PESTMODE</t>
  </si>
  <si>
    <t>“estimation”, “prediction”, “regularisation”, “pareto”</t>
  </si>
  <si>
    <t>PEST’s mode of operation</t>
  </si>
  <si>
    <t>NPAR</t>
  </si>
  <si>
    <t>number of parameters</t>
  </si>
  <si>
    <t>NOBS</t>
  </si>
  <si>
    <t>number of observations</t>
  </si>
  <si>
    <t>NPARGP</t>
  </si>
  <si>
    <t>number of parameter groups</t>
  </si>
  <si>
    <t>NPRIOR</t>
  </si>
  <si>
    <t>any integer value</t>
  </si>
  <si>
    <t>absolute value is number of prior information equations; negative value indicates supply of prior information in indexed format</t>
  </si>
  <si>
    <t>NOBSGP</t>
  </si>
  <si>
    <t>number of observation groups</t>
  </si>
  <si>
    <t>MAXCOMPDIM</t>
  </si>
  <si>
    <t>optional; zero or greater</t>
  </si>
  <si>
    <t>number of elements in compressed Jacobian matrix</t>
  </si>
  <si>
    <t>NTPLFLE</t>
  </si>
  <si>
    <t>number of template files</t>
  </si>
  <si>
    <t>NINSFLE</t>
  </si>
  <si>
    <t>number of instruction files</t>
  </si>
  <si>
    <t>PRECIS</t>
  </si>
  <si>
    <t>“single” or “double”</t>
  </si>
  <si>
    <t>format for writing parameter values to model input files</t>
  </si>
  <si>
    <t>DPOINT</t>
  </si>
  <si>
    <t>“point” or “nopoint”</t>
  </si>
  <si>
    <t>omit decimal point in parameter values if possible</t>
  </si>
  <si>
    <t>NUMCOM</t>
  </si>
  <si>
    <t>optional; greater than zero</t>
  </si>
  <si>
    <t>number of command lines used to run model</t>
  </si>
  <si>
    <t>JACFILE</t>
  </si>
  <si>
    <t>optional; zero or one</t>
  </si>
  <si>
    <t>indicates whether model provides external derivatives file</t>
  </si>
  <si>
    <t>MESSFILE</t>
  </si>
  <si>
    <t>indicates whether PEST writes PEST-to-model message file</t>
  </si>
  <si>
    <t>RLAMBDA1</t>
  </si>
  <si>
    <t>initial Marquardt lambda</t>
  </si>
  <si>
    <t>RLAMFAC</t>
  </si>
  <si>
    <t>positive or negative, but not zero</t>
  </si>
  <si>
    <t>dictates Marquardt lambda adjustment process</t>
  </si>
  <si>
    <t>PHIRATSUF</t>
  </si>
  <si>
    <t>between zero and one</t>
  </si>
  <si>
    <t>fractional objective function sufficient for end of current iteration</t>
  </si>
  <si>
    <t>PHIREDLAM</t>
  </si>
  <si>
    <t>termination criterion for Marquardt lambda search</t>
  </si>
  <si>
    <t>NUMLAM</t>
  </si>
  <si>
    <t>one or greater</t>
  </si>
  <si>
    <t>maximum number of Marquardt lambdas to test</t>
  </si>
  <si>
    <t>JACUPDATE</t>
  </si>
  <si>
    <t>LAMFORGIVE</t>
  </si>
  <si>
    <t>treat model run failure during lambda search as high objective function</t>
  </si>
  <si>
    <t>RELPARMAX</t>
  </si>
  <si>
    <t>parameter relative change limit</t>
  </si>
  <si>
    <t>FACPARMAX</t>
  </si>
  <si>
    <t>greater than one</t>
  </si>
  <si>
    <t>parameter factor change limit</t>
  </si>
  <si>
    <t>IBOUNDSTICK</t>
  </si>
  <si>
    <t>instructs PEST not to compute derivatives for parameter at its bounds</t>
  </si>
  <si>
    <t>UPVECBEND</t>
  </si>
  <si>
    <t>instructs PEST to bend parameter upgrade vector if parameter hits bounds</t>
  </si>
  <si>
    <t>PHIREDSWH</t>
  </si>
  <si>
    <t>sets objective function change for introduction of central derivatives</t>
  </si>
  <si>
    <t>NOPTSWITCH</t>
  </si>
  <si>
    <t>optional; one or greater</t>
  </si>
  <si>
    <t>iteration before which PEST will not switch to central derivatives computation</t>
  </si>
  <si>
    <t>SPLITSWH</t>
  </si>
  <si>
    <t>the factor by which the objective function rises to invoke split slope derivatives analysis until end of run</t>
  </si>
  <si>
    <t>DOAUI</t>
  </si>
  <si>
    <t>“aui”, “auid”, or “noaui”</t>
  </si>
  <si>
    <t>instructs PEST to implement automatic user intervention</t>
  </si>
  <si>
    <t>DOSENREUSE</t>
  </si>
  <si>
    <t>instructs PEST to re-use parameter sensitivities</t>
  </si>
  <si>
    <t>NOPTMAX</t>
  </si>
  <si>
    <t>-2, -1, 0, or any number greater than zero</t>
  </si>
  <si>
    <t>number of optimisation iterations</t>
  </si>
  <si>
    <t>PHIREDSTP</t>
  </si>
  <si>
    <t>relative objective function reduction triggering termination</t>
  </si>
  <si>
    <t>NPHISTP</t>
  </si>
  <si>
    <t>NPHINORED</t>
  </si>
  <si>
    <t>number of iterations since last drop in objective function to trigger termination</t>
  </si>
  <si>
    <t>RELPARSTP</t>
  </si>
  <si>
    <t>maximum relative parameter change triggering termination</t>
  </si>
  <si>
    <t>NRELPAR</t>
  </si>
  <si>
    <t>PHISTOPTHRESH</t>
  </si>
  <si>
    <t>objective function threshold triggering termination</t>
  </si>
  <si>
    <t>LASTRUN</t>
  </si>
  <si>
    <t>instructs PEST to undertake (or not) final model run with best parameters</t>
  </si>
  <si>
    <t>PHIABANDON</t>
  </si>
  <si>
    <t>optional</t>
  </si>
  <si>
    <t>objective function value at which to abandon optimisation process or filename containing abandonment schedule</t>
  </si>
  <si>
    <t>real/text</t>
  </si>
  <si>
    <t>test</t>
  </si>
  <si>
    <t>ICOV</t>
  </si>
  <si>
    <t>ICOR</t>
  </si>
  <si>
    <t>IEIG</t>
  </si>
  <si>
    <t>IRES</t>
  </si>
  <si>
    <t>JCOSAVE</t>
  </si>
  <si>
    <t>VERBOSEREC</t>
  </si>
  <si>
    <t>JCOSAVEITN</t>
  </si>
  <si>
    <t>REISAVEITN</t>
  </si>
  <si>
    <t>PARSAVEITN</t>
  </si>
  <si>
    <t>MAXAUI</t>
  </si>
  <si>
    <t>AUISTARTOPT</t>
  </si>
  <si>
    <t>NOAUIPHIRAT</t>
  </si>
  <si>
    <t>AUIRESTITN</t>
  </si>
  <si>
    <t>AUISENSRAT</t>
  </si>
  <si>
    <t>AUIHOLDMAXCHG</t>
  </si>
  <si>
    <t>AUINUMFREE</t>
  </si>
  <si>
    <t>AUIPHIRATSUF</t>
  </si>
  <si>
    <t>AUIPHIRATACCEPT</t>
  </si>
  <si>
    <t>NAUINOACCEPT</t>
  </si>
  <si>
    <t>SVDMODE</t>
  </si>
  <si>
    <t>MAXSING</t>
  </si>
  <si>
    <t>EIGTHRESH</t>
  </si>
  <si>
    <t>EIGWRITE</t>
  </si>
  <si>
    <t>LSQRMODE</t>
  </si>
  <si>
    <t>LSQR_ATOL</t>
  </si>
  <si>
    <t>LSQR_BTOL</t>
  </si>
  <si>
    <t>LSQR_CONLIM</t>
  </si>
  <si>
    <t>LSQR_ITNLIM</t>
  </si>
  <si>
    <t>LSQR_WRITE</t>
  </si>
  <si>
    <t>SENRELTHRESH</t>
  </si>
  <si>
    <t>SENMAXREUSE</t>
  </si>
  <si>
    <t>SENALLCALCINT</t>
  </si>
  <si>
    <t>SENPREDWEIGHT</t>
  </si>
  <si>
    <t>SENPIEXCLUDE</t>
  </si>
  <si>
    <t>PARGPNME</t>
  </si>
  <si>
    <t>INCTYP</t>
  </si>
  <si>
    <t>DERINC</t>
  </si>
  <si>
    <t>DERINCLB</t>
  </si>
  <si>
    <t>FORCEN</t>
  </si>
  <si>
    <t>DERINCMUL</t>
  </si>
  <si>
    <t>DERMTHD</t>
  </si>
  <si>
    <t>SPLITTHRESH</t>
  </si>
  <si>
    <t>SPLITRELDIFF</t>
  </si>
  <si>
    <t>SPLITACTION</t>
  </si>
  <si>
    <t>PARNME</t>
  </si>
  <si>
    <t>PARTRANS</t>
  </si>
  <si>
    <t>PARCHGLIM</t>
  </si>
  <si>
    <t>PARVAL1</t>
  </si>
  <si>
    <t>PARLBND</t>
  </si>
  <si>
    <t>PARUBND</t>
  </si>
  <si>
    <t>PARGP</t>
  </si>
  <si>
    <t>SCALE</t>
  </si>
  <si>
    <t>OFFSET</t>
  </si>
  <si>
    <t>DERCOM</t>
  </si>
  <si>
    <t>PARTIED</t>
  </si>
  <si>
    <t>OBGNME</t>
  </si>
  <si>
    <t>GTARG</t>
  </si>
  <si>
    <t>COVFILE</t>
  </si>
  <si>
    <t>OBSNME</t>
  </si>
  <si>
    <t>OBSVAL</t>
  </si>
  <si>
    <t>WEIGHT</t>
  </si>
  <si>
    <t>DERCOMLINE</t>
  </si>
  <si>
    <t>EXTDERFLE</t>
  </si>
  <si>
    <t>COMLINE</t>
  </si>
  <si>
    <t>TEMPFLE</t>
  </si>
  <si>
    <t>INFLE</t>
  </si>
  <si>
    <t>INSFLE</t>
  </si>
  <si>
    <t>OUTFLE</t>
  </si>
  <si>
    <t>PILBL</t>
  </si>
  <si>
    <t>PIFAC</t>
  </si>
  <si>
    <t>PIVAL</t>
  </si>
  <si>
    <t>NPREDMAXMIN</t>
  </si>
  <si>
    <t>PREDNOISE</t>
  </si>
  <si>
    <t>PD0</t>
  </si>
  <si>
    <t>PD1</t>
  </si>
  <si>
    <t>PD2</t>
  </si>
  <si>
    <t>ABSPREDLAM</t>
  </si>
  <si>
    <t>RELPREDLAM</t>
  </si>
  <si>
    <t>INITSCHFAC</t>
  </si>
  <si>
    <t>MULSCHFAC</t>
  </si>
  <si>
    <t>NSEARCH</t>
  </si>
  <si>
    <t>ABSPREDSWH</t>
  </si>
  <si>
    <t>RELPREDSWH</t>
  </si>
  <si>
    <t>NPREDNORED</t>
  </si>
  <si>
    <t>ABSPREDSTP</t>
  </si>
  <si>
    <t>RELPREDSTP</t>
  </si>
  <si>
    <t>NPREDSTP</t>
  </si>
  <si>
    <t>PHIMLIM</t>
  </si>
  <si>
    <t>PHIMACCEPT</t>
  </si>
  <si>
    <t>FRACPHIM</t>
  </si>
  <si>
    <t>MEMSAVE</t>
  </si>
  <si>
    <t>WFINIT</t>
  </si>
  <si>
    <t>WFMIN</t>
  </si>
  <si>
    <t>WFMAX</t>
  </si>
  <si>
    <t>LINREG</t>
  </si>
  <si>
    <t>REGCONTINUE</t>
  </si>
  <si>
    <t>WFFAC</t>
  </si>
  <si>
    <t>WFTOL</t>
  </si>
  <si>
    <t>IREGADJ</t>
  </si>
  <si>
    <t>NOPTREGADJ</t>
  </si>
  <si>
    <t>REGWEIGHTRAT</t>
  </si>
  <si>
    <t>REGSINGTHRESH</t>
  </si>
  <si>
    <t>“jcosave” or “nojcosave”</t>
  </si>
  <si>
    <t>zero or greater, but not one</t>
  </si>
  <si>
    <t>zero or greater, but less than one</t>
  </si>
  <si>
    <t>zero to one</t>
  </si>
  <si>
    <t>integer other than zero</t>
  </si>
  <si>
    <t>“yes” or “no”</t>
  </si>
  <si>
    <t>“relative”, “absolute”, “rel_to_max”</t>
  </si>
  <si>
    <t>“switch”, “always_2”, “always_3”, “switch_5”, “always_5”</t>
  </si>
  <si>
    <t>“parabolic”, “outside_pts”, “best_fit”, “minvar”, “maxprec”</t>
  </si>
  <si>
    <t>greater than zero (or zero to deactive)</t>
  </si>
  <si>
    <t>“log”, “none”, “fixed”, “tied”</t>
  </si>
  <si>
    <t>“relative” or “factor”</t>
  </si>
  <si>
    <t>any real number</t>
  </si>
  <si>
    <t>any number other than zero</t>
  </si>
  <si>
    <t>positive</t>
  </si>
  <si>
    <t>system command</t>
  </si>
  <si>
    <t>real number other than zero</t>
  </si>
  <si>
    <t>-1 or 1</t>
  </si>
  <si>
    <t>0 or 1</t>
  </si>
  <si>
    <t>greater than PD0</t>
  </si>
  <si>
    <t>greater than PD1</t>
  </si>
  <si>
    <t>two or greater</t>
  </si>
  <si>
    <t>greater than PHIMLIM</t>
  </si>
  <si>
    <t>optional; zero or greater, but less than one</t>
  </si>
  <si>
    <t>greater than WFMAX</t>
  </si>
  <si>
    <t>“linreg” or “nonlinreg”</t>
  </si>
  <si>
    <t>“continue” or “nocontinue”</t>
  </si>
  <si>
    <t>0, 1, 2, 3, 4 or 5</t>
  </si>
  <si>
    <t>1 or greater</t>
  </si>
  <si>
    <t>absolute value of 1 or greater</t>
  </si>
  <si>
    <t>less than 1 and greater than zero</t>
  </si>
  <si>
    <t>record covariance matrix in matrix file</t>
  </si>
  <si>
    <t>record correlation coefficient matrix in matrix file</t>
  </si>
  <si>
    <t>record eigenvectors in matrix file</t>
  </si>
  <si>
    <t>record resolution data</t>
  </si>
  <si>
    <t>Save best Jacobian file as a JCO file - overwriting previously-saved files of the same name as the inversion process progresses.</t>
  </si>
  <si>
    <t>If set to “noverboserec”, parameter and observation data lists are ommitted from the run record file.</t>
  </si>
  <si>
    <t>Store best-fit residuals to iteration-specific residuals file at end of every optimisation iteration.</t>
  </si>
  <si>
    <t>Store iteration specific parameter value file.</t>
  </si>
  <si>
    <t>maximum number of AUI iterations per optimisation iteration</t>
  </si>
  <si>
    <t>optimisation iteration at which to commence AUI</t>
  </si>
  <si>
    <t>relative objective function reduction threshold triggering AUI</t>
  </si>
  <si>
    <t>AUI rest interval expressed in optimisation iterations</t>
  </si>
  <si>
    <t>instructs PEST to target parameters which change most when deciding which parameters to hold</t>
  </si>
  <si>
    <t>cease AUI when only AUINUMFREE parameters are unheld</t>
  </si>
  <si>
    <t>relative objective function improvement for termination of AUI</t>
  </si>
  <si>
    <t>relative objective function reduction threshold for acceptance of AUI-calculated parameters</t>
  </si>
  <si>
    <t>number of iterations since acceptance of parameter change for termination of AUI</t>
  </si>
  <si>
    <t>activates truncated singular value decomposition for solution of inverse problem</t>
  </si>
  <si>
    <t>number of singular values at which truncation occurs</t>
  </si>
  <si>
    <t>eigenvalue ratio threshold for truncation</t>
  </si>
  <si>
    <t>determines content of SVD output file</t>
  </si>
  <si>
    <t>activates LSQR solution of inverse problem</t>
  </si>
  <si>
    <t>LSQR algorithm atol variable</t>
  </si>
  <si>
    <t>LSQR algorithm btol variable</t>
  </si>
  <si>
    <t>LSQR algorithm conlim variable</t>
  </si>
  <si>
    <t>LSQR algorithm itnlim variable</t>
  </si>
  <si>
    <t>instructs PEST to write LSQR file</t>
  </si>
  <si>
    <t>relative parameter sensitivity below which sensitivity re-use is activated for a parameter</t>
  </si>
  <si>
    <t>maximum number of re-used sensitivities per iteration</t>
  </si>
  <si>
    <t>iteration interval at which all sensitivities re- calculated</t>
  </si>
  <si>
    <t>weight to assign to prediction in computation of composite parameter sensitivities to determine sensitivity re-use</t>
  </si>
  <si>
    <t>include or exclude prior information when computing composite parameter sensitivities to determine sensitivity re-use</t>
  </si>
  <si>
    <t>parameter group name</t>
  </si>
  <si>
    <t>method by which parameter increments are calculated</t>
  </si>
  <si>
    <t>absolute or relative parameter increment</t>
  </si>
  <si>
    <t>absolute lower bound of relative parameter increment</t>
  </si>
  <si>
    <t>determines whether central derivatives calculation is undertaken, and whether three points or four points are employed in central derivatives calculation</t>
  </si>
  <si>
    <t>derivative increment multiplier when undertaking central derivatives calculation</t>
  </si>
  <si>
    <t>method of central derivatives calculation</t>
  </si>
  <si>
    <t>slope threshold for split slope analysis</t>
  </si>
  <si>
    <t>relative slope difference threshold for action</t>
  </si>
  <si>
    <t>“smaller”, “zero” or “previous”</t>
  </si>
  <si>
    <t>parameter name</t>
  </si>
  <si>
    <t>parameter transformation</t>
  </si>
  <si>
    <t>type of parameter change limit</t>
  </si>
  <si>
    <t>initial parameter value</t>
  </si>
  <si>
    <t>parameter lower bound</t>
  </si>
  <si>
    <t>parameter upper bound</t>
  </si>
  <si>
    <t>multiplication factor for parameter</t>
  </si>
  <si>
    <t>number to add to parameter</t>
  </si>
  <si>
    <t>model command line used in computing parameter increments</t>
  </si>
  <si>
    <t>the name of the parameter to which another parameter is tied</t>
  </si>
  <si>
    <t>observation group name</t>
  </si>
  <si>
    <t>group-specific target measurement objective function</t>
  </si>
  <si>
    <t>optional covariance matrix file associated with group</t>
  </si>
  <si>
    <t>observation name</t>
  </si>
  <si>
    <t>measured value of observation</t>
  </si>
  <si>
    <t>observation weight</t>
  </si>
  <si>
    <t>observation group to which observation assigned</t>
  </si>
  <si>
    <t>command to run model for derivatives calculation</t>
  </si>
  <si>
    <t>name of external derivatives file</t>
  </si>
  <si>
    <t>command to run model</t>
  </si>
  <si>
    <t>template file</t>
  </si>
  <si>
    <t>model input file</t>
  </si>
  <si>
    <t>instruction file</t>
  </si>
  <si>
    <t>model output file</t>
  </si>
  <si>
    <t>name of prior information equation</t>
  </si>
  <si>
    <t>parameter value factor</t>
  </si>
  <si>
    <t>“observed value” of prior information</t>
  </si>
  <si>
    <t>prior information weight</t>
  </si>
  <si>
    <t>maximise or minimise prediction</t>
  </si>
  <si>
    <t>instructs PEST to include predictive noise in prediction</t>
  </si>
  <si>
    <t>target objective function</t>
  </si>
  <si>
    <t>acceptable objective function</t>
  </si>
  <si>
    <t>objective function at which Marquardt lambda testing procedure is altered as prediction is maximised/minimised</t>
  </si>
  <si>
    <t>relative prediction change to terminate Marquardt lambda testing</t>
  </si>
  <si>
    <t>initial line search factor</t>
  </si>
  <si>
    <t>factor by which line search factors are increased along line</t>
  </si>
  <si>
    <t>maximum number of model runs in line search</t>
  </si>
  <si>
    <t>absolute prediction change at which to use central derivatives calculation</t>
  </si>
  <si>
    <t>relative prediction change at which to use central derivatives calculation</t>
  </si>
  <si>
    <t>iterations since prediction raised/lowered at which termination is triggered</t>
  </si>
  <si>
    <t>absolute prediction change at which to trigger termination</t>
  </si>
  <si>
    <t>relative prediction change at which to trigger termination</t>
  </si>
  <si>
    <t>target measurement objective function</t>
  </si>
  <si>
    <t>acceptable measurement objective function</t>
  </si>
  <si>
    <t>set target measurement objective function at this fraction of current measurement objective function</t>
  </si>
  <si>
    <t>initial regularisation weight factor</t>
  </si>
  <si>
    <t>minimum regularisation weight factor</t>
  </si>
  <si>
    <t>maximum regularisation weight factor</t>
  </si>
  <si>
    <t>informs PEST that all regularisation constraints are linear</t>
  </si>
  <si>
    <t>instructs PEST to continue minimising regularisation objective function even if measurement objective function less than PHIMLIM</t>
  </si>
  <si>
    <t>regularisation weight factor adjustment factor</t>
  </si>
  <si>
    <t>convergence criterion for regularisation weight factor</t>
  </si>
  <si>
    <t>instructs PEST to perform inter-regularisation group weight factor adjustment, or to compute new relative weights for regularisation observations and prior information equations</t>
  </si>
  <si>
    <t>the optimisation iteration interval for re- calculation of regularisation weights if IREGADJ is 4 or 5</t>
  </si>
  <si>
    <t>the ratio of highest to lowest regularisation weight; spread is logarithmic with null space projection if set negative</t>
  </si>
  <si>
    <t>singular value of XtQX (as factor of highest singular value) at which use of higher regularisation weights commences if IREGADJ is set to 5</t>
  </si>
  <si>
    <t>“lamforgive” or “nolamforgive”</t>
  </si>
  <si>
    <t>“senreuse” or “nosenreuse”</t>
  </si>
  <si>
    <t>“verboserec” or “noverboserec”</t>
  </si>
  <si>
    <t>“jcosaveitn” or “nojcosaveitn”</t>
  </si>
  <si>
    <t>“reisaveitn” or “noreisaveitn”</t>
  </si>
  <si>
    <t>“parsaveitn” or “noparsaveitn”</t>
  </si>
  <si>
    <t>less than or equal to PARVAL1</t>
  </si>
  <si>
    <t>greater than or equal to PARVAL1</t>
  </si>
  <si>
    <t>“memsave” or “nomemsave”</t>
  </si>
  <si>
    <t>activation of Broyden’s Jacobian update procedure</t>
  </si>
  <si>
    <t>number of successive iterations over whichPHIREDSTP applies</t>
  </si>
  <si>
    <t>number of successive iterations over which RELPARSTP applies</t>
  </si>
  <si>
    <t>Write current jacobian matrix to iteration-specific JCO file at the end of every optimisation iteration.</t>
  </si>
  <si>
    <t>composite parameter sensitivity ratio triggering AUI</t>
  </si>
  <si>
    <t>absolute prediction change to terminate Marquardt lambda testing</t>
  </si>
  <si>
    <t>number of iterations over which ABSPREDSTP and RELPREDSTP apply</t>
  </si>
  <si>
    <t>activate conservation of memory at cost of execution speed and quantity of model output"</t>
  </si>
  <si>
    <t>OBS_REPORT_2</t>
  </si>
  <si>
    <t>NUM_WTFAC_INC</t>
  </si>
  <si>
    <t>* pareto</t>
  </si>
  <si>
    <t>* regularisation</t>
  </si>
  <si>
    <t>* predictive analysis</t>
  </si>
  <si>
    <t>* prior information</t>
  </si>
  <si>
    <t>* model input/output</t>
  </si>
  <si>
    <t>* model command line</t>
  </si>
  <si>
    <t>* derivatives command line</t>
  </si>
  <si>
    <t>* observation data</t>
  </si>
  <si>
    <t>* observation groups</t>
  </si>
  <si>
    <t>* parameter data</t>
  </si>
  <si>
    <t>* parameter groups</t>
  </si>
  <si>
    <t>* sensitivity reuse</t>
  </si>
  <si>
    <t>* svd assist</t>
  </si>
  <si>
    <t>* lsqr</t>
  </si>
  <si>
    <t>* singular value decomposition</t>
  </si>
  <si>
    <t>* automatic user intervention</t>
  </si>
  <si>
    <t>FACORIG</t>
  </si>
  <si>
    <t>* control data</t>
  </si>
  <si>
    <t>pcf</t>
  </si>
  <si>
    <t>ITEM</t>
  </si>
  <si>
    <t>Column</t>
  </si>
  <si>
    <t>row</t>
  </si>
  <si>
    <t>nx</t>
  </si>
  <si>
    <t>R</t>
  </si>
  <si>
    <t>C</t>
  </si>
  <si>
    <t>RSTFLE PESTMODE</t>
  </si>
  <si>
    <t>NPAR NOBS NPARGP NPRIOR NOBSGP [MAXCOMPDIM]</t>
  </si>
  <si>
    <t>NTPLFLE NINSFLE PRECIS DPOINT [NUMCOM JACFILE MESSFILE]</t>
  </si>
  <si>
    <t>RLAMBDA1 RLAMFAC PHIRATSUF PHIREDLAM NUMLAM [JACUPDATE] [LAMFORGIVE]</t>
  </si>
  <si>
    <t>RELPARMAX FACPARMAX FACORIG [IBOUNDSTICK UPVECBEND]</t>
  </si>
  <si>
    <t>PHIREDSWH [NOPTSWITCH] [SPLITSWH] [DOAUI] [DOSENREUSE]</t>
  </si>
  <si>
    <t>NOPTMAX PHIREDSTP NPHISTP NPHINORED RELPARSTP NRELPAR [PHISTOPTHRESH] [LASTRUN] [PHIABANDON]</t>
  </si>
  <si>
    <t>ICOV ICOR IEIG [IRES] [JCOSAVE] [VERBOSEREC] [JCOSAVEITN] [REISAVEITN] [PARSAVEITN]</t>
  </si>
  <si>
    <t>MAXAUI AUISTARTOPT NOAUIPHIRAT AUIRESTITN</t>
  </si>
  <si>
    <t>AUISENSRAT AUIHOLDMAXCHG AUINUMFREE</t>
  </si>
  <si>
    <t>AUIPHIRATSUF AUIPHIRATACCEPT NAUINOACCEPT</t>
  </si>
  <si>
    <t>MAXSING EIGTHRESH</t>
  </si>
  <si>
    <t>LSQR_ATOL LSQR_BTOL LSQR_CONLIM LSQR_ITNLIM</t>
  </si>
  <si>
    <t>SVDA_MULBPA SVDA_SCALADJ SVDA_EXTSUPER SVDA_SUPDERCALC SVDA_PAR_EXCL</t>
  </si>
  <si>
    <t>SENRELTHRESH SENMAXREUSE</t>
  </si>
  <si>
    <t>SENALLCALCINT SENPREDWEIGHT SENPIEXCLUDE</t>
  </si>
  <si>
    <t>PARGPNME INCTYP DERINC DERINCLB FORCEN DERINCMUL DERMTHD [SPLITTHRESH SPLITRELDIFF SPLITACTION]</t>
  </si>
  <si>
    <t>(one such line for each of NPARGP parameter groups)</t>
  </si>
  <si>
    <t>PARNME PARTRANS PARCHGLIM PARVAL1 PARLBND PARUBND PARGP SCALE OFFSET DERCOM</t>
  </si>
  <si>
    <t>(one such line for each of NPAR parameters)</t>
  </si>
  <si>
    <t>PARNME PARTIED</t>
  </si>
  <si>
    <t>(one such line for each tied parameter)</t>
  </si>
  <si>
    <t>OBGNME [GTARG] [COVFLE]</t>
  </si>
  <si>
    <t>(one such line for each of NOBSGP observation group)</t>
  </si>
  <si>
    <t>OBSNME OBSVAL WEIGHT OBGNME</t>
  </si>
  <si>
    <t>(one such line for each of NOBS observations)</t>
  </si>
  <si>
    <t>(one such line for each of NUMCOM command lines)</t>
  </si>
  <si>
    <t>TEMPFLE INFLE</t>
  </si>
  <si>
    <t>(one such line for each of NTPLFLE template files)</t>
  </si>
  <si>
    <t>INSFLE OUTFLE</t>
  </si>
  <si>
    <t>(one such line for each of NINSLFE instruction files)</t>
  </si>
  <si>
    <t>PILBL PIFAC * PARNME + PIFAC * log(PARNME) ... = PIVAL WEIGHT OBGNME</t>
  </si>
  <si>
    <t>(one such line for each of NPRIOR articles of prior information)</t>
  </si>
  <si>
    <t>NPREDMAXMIN [PREDNOISE]</t>
  </si>
  <si>
    <t>PD0 PD1 PD2</t>
  </si>
  <si>
    <t>ABSPREDLAM RELPREDLAM INITSCHFAC MULSCHFAC NSEARCH</t>
  </si>
  <si>
    <t>ABSPREDSWH RELPREDSWH</t>
  </si>
  <si>
    <t>NPREDNORED ABSPREDSTP RELPREDSTP NPREDSTP</t>
  </si>
  <si>
    <t>PHIMLIM PHIMACCEPT [FRACPHIM] [MEMSAVE]</t>
  </si>
  <si>
    <t>WFINIT WFMIN WFMAX [LINREG] [REGCONTINUE]</t>
  </si>
  <si>
    <t>WFFAC WFTOL IREGADJ [NOPTREGADJ REGWEIGHTRAT [REGSINGTHRESH]]</t>
  </si>
  <si>
    <t>PARETO_WTFAC_START PARETO_WTFAC_FIN NUM_WTFAC_INC</t>
  </si>
  <si>
    <t>NUM_ITER_START NUM_ITER_GEN NUM_ITER_FIN</t>
  </si>
  <si>
    <t>OBS_TERM ABOVE_OR_BELOW OBS_THRESH NUM_ITER_THRESH (only if ALT_TERM is non-zero)</t>
  </si>
  <si>
    <t>OBS_REPORT_1 OBS_REPORT_2 OBS_REPORT_3.. (NOBS_REPORT items)</t>
  </si>
  <si>
    <t>ROW ALL</t>
  </si>
  <si>
    <t>OBS_REPORT_1</t>
  </si>
  <si>
    <t>match</t>
  </si>
  <si>
    <t>PASTE</t>
  </si>
  <si>
    <t>XQX R01 pcf</t>
  </si>
  <si>
    <t>XQX R03 C1 RSTFLE            -- text     , “restart” or “norestart”                                   , instructs PEST whether to write restart data</t>
  </si>
  <si>
    <t>XQX R03 C2 PESTMODE          -- text     , “estimation”, “prediction”, “regularisation”, “pareto”     , PEST’s mode of operation</t>
  </si>
  <si>
    <t>XQX R04 C1 NPAR              -- integer  , greater than zero                                          , number of parameters</t>
  </si>
  <si>
    <t>XQX R04 C2 NOBS              -- integer  , greater than zero                                          , number of observations</t>
  </si>
  <si>
    <t>XQX R04 C3 NPARGP            -- integer  , greater than zero                                          , number of parameter groups</t>
  </si>
  <si>
    <t>XQX R04 C4 NPRIOR            -- integer  , any integer value                                          , absolute value is number of prior information equations; negative value indicates supply of prior information in indexed format</t>
  </si>
  <si>
    <t>XQX R04 C5 NOBSGP            -- integer  , greater than zero                                          , number of observation groups</t>
  </si>
  <si>
    <t>XQX R04 C6 MAXCOMPDIM        -- integer  , optional; zero or greater                                  , number of elements in compressed Jacobian matrix</t>
  </si>
  <si>
    <t>XQX R05 C1 NTPLFLE           -- integer  , greater than zero                                          , number of template files</t>
  </si>
  <si>
    <t>XQX R05 C2 NINSFLE           -- integer  , greater than zero                                          , number of instruction files</t>
  </si>
  <si>
    <t>XQX R05 C3 PRECIS            -- text     , “single” or “double”                                       , format for writing parameter values to model input files</t>
  </si>
  <si>
    <t>XQX R05 C4 DPOINT            -- text     , “point” or “nopoint”                                       , omit decimal point in parameter values if possible</t>
  </si>
  <si>
    <t>XQX R05 C5 NUMCOM            -- integer  , optional; greater than zero                                , number of command lines used to run model</t>
  </si>
  <si>
    <t>XQX R05 C6 JACFILE           -- integer  , optional; zero or one                                      , indicates whether model provides external derivatives file</t>
  </si>
  <si>
    <t>XQX R05 C7 MESSFILE          -- integer  , optional; zero or one                                      , indicates whether PEST writes PEST-to-model message file</t>
  </si>
  <si>
    <t>XQX R06 C1 RLAMBDA1          -- real     , zero or greater                                            , initial Marquardt lambda</t>
  </si>
  <si>
    <t>XQX R06 C2 RLAMFAC           -- real     , positive or negative, but not zero                         , dictates Marquardt lambda adjustment process</t>
  </si>
  <si>
    <t>XQX R06 C3 PHIRATSUF         -- real     , between zero and one                                       , fractional objective function sufficient for end of current iteration</t>
  </si>
  <si>
    <t>XQX R06 C4 PHIREDLAM         -- real     , between zero and one                                       , termination criterion for Marquardt lambda search</t>
  </si>
  <si>
    <t>XQX R06 C5 NUMLAM            -- integer  , one or greater                                             , maximum number of Marquardt lambdas to test</t>
  </si>
  <si>
    <t>XQX R06 C6 JACUPDATE         -- integer  , optional; zero or greater                                  , activation of Broyden’s Jacobian update procedure</t>
  </si>
  <si>
    <t>XQX R06 C7 LAMFORGIVE        -- text     , “lamforgive” or “nolamforgive”                             , treat model run failure during lambda search as high objective function</t>
  </si>
  <si>
    <t>XQX R07 C1 RELPARMAX         -- real     , greater than zero                                          , parameter relative change limit</t>
  </si>
  <si>
    <t>XQX R07 C2 FACPARMAX         -- real     , greater than one                                           , parameter factor change limit</t>
  </si>
  <si>
    <t>XQX R07 C4 IBOUNDSTICK       -- integer  , optional; zero or greater                                  , instructs PEST not to compute derivatives for parameter at its bounds</t>
  </si>
  <si>
    <t>XQX R07 C5 UPVECBEND         -- integer  , optional; zero or one                                      , instructs PEST to bend parameter upgrade vector if parameter hits bounds</t>
  </si>
  <si>
    <t>XQX R08 C1 PHIREDSWH         -- real     , between zero and one                                       , sets objective function change for introduction of central derivatives</t>
  </si>
  <si>
    <t>XQX R08 C2 NOPTSWITCH        -- integer  , optional; one or greater                                   , iteration before which PEST will not switch to central derivatives computation</t>
  </si>
  <si>
    <t>XQX R08 C3 SPLITSWH          -- real     , optional; zero or greater                                  , the factor by which the objective function rises to invoke split slope derivatives analysis until end of run</t>
  </si>
  <si>
    <t>XQX R08 C4 DOAUI             -- text     , “aui”, “auid”, or “noaui”                                  , instructs PEST to implement automatic user intervention</t>
  </si>
  <si>
    <t>XQX R08 C5 DOSENREUSE        -- text     , “senreuse” or “nosenreuse”                                 , instructs PEST to re-use parameter sensitivities</t>
  </si>
  <si>
    <t>XQX R09 C1 NOPTMAX           -- integer  , -2, -1, 0, or any number greater than zero                 , number of optimisation iterations</t>
  </si>
  <si>
    <t>XQX R09 C2 PHIREDSTP         -- real     , greater than zero                                          , relative objective function reduction triggering termination</t>
  </si>
  <si>
    <t>XQX R09 C3 NPHISTP           -- integer  , greater than zero                                          , number of successive iterations over whichPHIREDSTP applies</t>
  </si>
  <si>
    <t>XQX R09 C4 NPHINORED         -- integer  , greater than zero                                          , number of iterations since last drop in objective function to trigger termination</t>
  </si>
  <si>
    <t>XQX R09 C5 RELPARSTP         -- real     , greater than zero                                          , maximum relative parameter change triggering termination</t>
  </si>
  <si>
    <t>XQX R09 C6 NRELPAR           -- integer  , greater than zero                                          , number of successive iterations over which RELPARSTP applies</t>
  </si>
  <si>
    <t>XQX R09 C7 PHISTOPTHRESH     -- real     , optional; zero or greater                                  , objective function threshold triggering termination</t>
  </si>
  <si>
    <t>XQX R09 C8 LASTRUN           -- integer  , optional; zero or one                                      , instructs PEST to undertake (or not) final model run with best parameters</t>
  </si>
  <si>
    <t>XQX R09 C9 PHIABANDON        -- real/text, optional                                                   , objective function value at which to abandon optimisation process or filename containing abandonment schedule</t>
  </si>
  <si>
    <t>XQX R10 C1 ICOV              -- integer  , zero or one                                                , record covariance matrix in matrix file</t>
  </si>
  <si>
    <t>XQX R10 C2 ICOR              -- integer  , zero or one                                                , record correlation coefficient matrix in matrix file</t>
  </si>
  <si>
    <t>XQX R10 C3 IEIG              -- integer  , zero or one                                                , record eigenvectors in matrix file</t>
  </si>
  <si>
    <t>XQX R10 C4 IRES              -- integer  , zero or one                                                , record resolution data</t>
  </si>
  <si>
    <t>XQX R10 C5 JCOSAVE           -- text     , “jcosave” or “nojcosave”                                   , Save best Jacobian file as a JCO file - overwriting previously-saved files of the same name as the inversion process progresses.</t>
  </si>
  <si>
    <t>XQX R10 C6 VERBOSEREC        -- text     , “verboserec” or “noverboserec”                             , If set to “noverboserec”, parameter and observation data lists are ommitted from the run record file.</t>
  </si>
  <si>
    <t>XQX R10 C7 JCOSAVEITN        -- text     , “jcosaveitn” or “nojcosaveitn”                             , Write current jacobian matrix to iteration-specific JCO file at the end of every optimisation iteration.</t>
  </si>
  <si>
    <t>XQX R10 C8 REISAVEITN        -- text     , “reisaveitn” or “noreisaveitn”                             , Store best-fit residuals to iteration-specific residuals file at end of every optimisation iteration.</t>
  </si>
  <si>
    <t>XQX R10 C9 PARSAVEITN        -- text     , “parsaveitn” or “noparsaveitn”                             , Store iteration specific parameter value file.</t>
  </si>
  <si>
    <t>XQX R12 C1 MAXAUI            -- integer  , zero or greater                                            , maximum number of AUI iterations per optimisation iteration</t>
  </si>
  <si>
    <t>XQX R12 C2 AUISTARTOPT       -- integer  , one or greater                                             , optimisation iteration at which to commence AUI</t>
  </si>
  <si>
    <t>XQX R12 C3 NOAUIPHIRAT       -- real     , between zero and one                                       , relative objective function reduction threshold triggering AUI</t>
  </si>
  <si>
    <t>XQX R12 C4 AUIRESTITN        -- integer  , zero or greater, but not one                               , AUI rest interval expressed in optimisation iterations</t>
  </si>
  <si>
    <t>XQX R13 C1 AUISENSRAT        -- real     , greater than one                                           , composite parameter sensitivity ratio triggering AUI</t>
  </si>
  <si>
    <t>XQX R13 C2 AUIHOLDMAXCHG     -- integer  , zero or one                                                , instructs PEST to target parameters which change most when deciding which parameters to hold</t>
  </si>
  <si>
    <t>XQX R13 C3 AUINUMFREE        -- integer  , greater than zero                                          , cease AUI when only AUINUMFREE parameters are unheld</t>
  </si>
  <si>
    <t>XQX R14 C1 AUIPHIRATSUF      -- real     , between zero and one                                       , relative objective function improvement for termination of AUI</t>
  </si>
  <si>
    <t>XQX R14 C2 AUIPHIRATACCEPT   -- real     , between zero and one                                       , relative objective function reduction threshold for acceptance of AUI-calculated parameters</t>
  </si>
  <si>
    <t>XQX R14 C3 NAUINOACCEPT      -- integer  , greater than zero                                          , number of iterations since acceptance of parameter change for termination of AUI</t>
  </si>
  <si>
    <t>XQX R16 C1 SVDMODE           -- integer  , zero or one                                                , activates truncated singular value decomposition for solution of inverse problem</t>
  </si>
  <si>
    <t>XQX R17 C1 MAXSING           -- integer  , greater than zero                                          , number of singular values at which truncation occurs</t>
  </si>
  <si>
    <t>XQX R17 C2 EIGTHRESH         -- real     , zero or greater, but less than one                         , eigenvalue ratio threshold for truncation</t>
  </si>
  <si>
    <t>XQX R18 C1 EIGWRITE          -- integer  , zero or one                                                , determines content of SVD output file</t>
  </si>
  <si>
    <t>XQX R20 C1 LSQRMODE          -- integer  , zero or one                                                , activates LSQR solution of inverse problem</t>
  </si>
  <si>
    <t>XQX R21 C1 LSQR_ATOL         -- real     , zero or greater                                            , LSQR algorithm atol variable</t>
  </si>
  <si>
    <t>XQX R21 C2 LSQR_BTOL         -- real     , zero or greater                                            , LSQR algorithm btol variable</t>
  </si>
  <si>
    <t>XQX R21 C3 LSQR_CONLIM       -- real     , zero or greater                                            , LSQR algorithm conlim variable</t>
  </si>
  <si>
    <t>XQX R21 C4 LSQR_ITNLIM       -- integer  , greater than zero                                          , LSQR algorithm itnlim variable</t>
  </si>
  <si>
    <t>XQX R22 C1 LSQR_WRITE        -- integer  , zero or one                                                , instructs PEST to write LSQR file</t>
  </si>
  <si>
    <t>XQX R24 C1 BASEPESTFILE      -- text     , a filename                                                 , name of base PEST control file</t>
  </si>
  <si>
    <t>XQX R25 C1 BASEJACFILE       -- text     , a filename                                                 , name of base PEST Jacobian matrix file</t>
  </si>
  <si>
    <t>XQX R26 C1 SVDA_MULBPA       -- integer  , zero or one                                                , instructs PEST to record multiple BPA files</t>
  </si>
  <si>
    <t>XQX R26 C2 SVDA_SCALADJ      -- integer  , -4 to 4                                                    , sets type of parameter scaling undertaken in super parameter definition</t>
  </si>
  <si>
    <t>XQX R26 C3 SVDA_EXTSUPER     -- integer  , 0, 1, 2, -2, 3                                             , sets means by which super parameters are calculated</t>
  </si>
  <si>
    <t>XQX R26 C4 SVDA_SUPDERCALC   -- integer  , zero or one                                                , instructs PEST to compute super parameter sensitivities from base parameter sensitivities</t>
  </si>
  <si>
    <t>XQX R26 C5 SVDA_PAR_EXCL     -- integer  , 0, 1 or -1                                                 , if set to 1, instructs PEST to compute super parameters on basis only of observation group in base parameter PEST control file to which pareto-adjustable weighting is assigned in super parameter PEST control file. If set to -1 all groups other than this form basis for super parameter definition.</t>
  </si>
  <si>
    <t>XQX R28 C1 SENRELTHRESH      -- real     , zero to one                                                , relative parameter sensitivity below which sensitivity re-use is activated for a parameter</t>
  </si>
  <si>
    <t>XQX R28 C2 SENMAXREUSE       -- integer  , integer other than zero                                    , maximum number of re-used sensitivities per iteration</t>
  </si>
  <si>
    <t>XQX R29 C1 SENALLCALCINT     -- integer  , greater than one                                           , iteration interval at which all sensitivities re- calculated</t>
  </si>
  <si>
    <t>XQX R29 C2 SENPREDWEIGHT     -- real     , any number                                                 , weight to assign to prediction in computation of composite parameter sensitivities to determine sensitivity re-use</t>
  </si>
  <si>
    <t>XQX R29 C3 SENPIEXCLUDE      -- test     , “yes” or “no”                                              , include or exclude prior information when computing composite parameter sensitivities to determine sensitivity re-use</t>
  </si>
  <si>
    <t>XQX R31 C1 PARGPNME          -- text     , 12 characters or less                                      , parameter group name</t>
  </si>
  <si>
    <t>XQX R31 C2 INCTYP            -- text     , “relative”, “absolute”, “rel_to_max”                       , method by which parameter increments are calculated</t>
  </si>
  <si>
    <t>XQX R31 C3 DERINC            -- real     , greater than zero                                          , absolute or relative parameter increment</t>
  </si>
  <si>
    <t>XQX R31 C4 DERINCLB          -- real     , zero or greater                                            , absolute lower bound of relative parameter increment</t>
  </si>
  <si>
    <t>XQX R31 C5 FORCEN            -- text     , “switch”, “always_2”, “always_3”, “switch_5”, “always_5”   , determines whether central derivatives calculation is undertaken, and whether three points or four points are employed in central derivatives calculation</t>
  </si>
  <si>
    <t>XQX R31 C6 DERINCMUL         -- real     , greater than zero                                          , derivative increment multiplier when undertaking central derivatives calculation</t>
  </si>
  <si>
    <t>XQX R31 C7 DERMTHD           -- text     , “parabolic”, “outside_pts”, “best_fit”, “minvar”, “maxprec”, method of central derivatives calculation</t>
  </si>
  <si>
    <t>XQX R31 C8 SPLITTHRESH       -- real     , greater than zero (or zero to deactive)                    , slope threshold for split slope analysis</t>
  </si>
  <si>
    <t>XQX R31 C9 SPLITRELDIFF      -- real     , greater than zero                                          , relative slope difference threshold for action</t>
  </si>
  <si>
    <t>XQX R31 C10 SPLITACTION       -- text     , text                                                       , “smaller”, “zero” or “previous”</t>
  </si>
  <si>
    <t>XQX R33 C1 PARNME            -- text     , 12 characters or less                                      , parameter name</t>
  </si>
  <si>
    <t>XQX R33 C2 PARTRANS          -- text     , “log”, “none”, “fixed”, “tied”                             , parameter transformation</t>
  </si>
  <si>
    <t>XQX R33 C3 PARCHGLIM         -- text     , “relative” or “factor”                                     , type of parameter change limit</t>
  </si>
  <si>
    <t>XQX R33 C4 PARVAL1           -- real     , any real number                                            , initial parameter value</t>
  </si>
  <si>
    <t>XQX R33 C5 PARLBND           -- real     , less than or equal to PARVAL1                              , parameter lower bound</t>
  </si>
  <si>
    <t>XQX R33 C6 PARUBND           -- real     , greater than or equal to PARVAL1                           , parameter upper bound</t>
  </si>
  <si>
    <t>XQX R33 C7 PARGP             -- text     , 12 characters or less                                      , parameter group name</t>
  </si>
  <si>
    <t>XQX R33 C8 SCALE             -- real     , any number other than zero                                 , multiplication factor for parameter</t>
  </si>
  <si>
    <t>XQX R33 C9 OFFSET            -- real     , any number                                                 , number to add to parameter</t>
  </si>
  <si>
    <t>XQX R33 C10 DERCOM            -- integer  , zero or greater                                            , model command line used in computing parameter increments</t>
  </si>
  <si>
    <t>XQX R34 C2 PARTIED           -- text     , 12 characters or less                                      , the name of the parameter to which another parameter is tied</t>
  </si>
  <si>
    <t>XQX R36 C1 OBGNME            -- text     , 12 characters or less                                      , observation group name</t>
  </si>
  <si>
    <t>XQX R36 C2 GTARG             -- real     , positive                                                   , group-specific target measurement objective function</t>
  </si>
  <si>
    <t>XQX R36 C3 COVFILE           -- text     , a filename                                                 , optional covariance matrix file associated with group</t>
  </si>
  <si>
    <t>XQX R38 C1 OBSNME            -- text     , 20 characters or less                                      , observation name</t>
  </si>
  <si>
    <t>XQX R38 C2 OBSVAL            -- real     , any number                                                 , measured value of observation</t>
  </si>
  <si>
    <t>XQX R38 C3 WEIGHT            -- real     , zero or greater                                            , observation weight</t>
  </si>
  <si>
    <t>XQX R36 C1 OBGNME            -- text     , 12 characters or less                                      , observation group to which observation assigned</t>
  </si>
  <si>
    <t>XQX R40 C1 DERCOMLINE        -- text     , system command                                             , command to run model for derivatives calculation</t>
  </si>
  <si>
    <t>XQX R41 C1 EXTDERFLE         -- text     , a filename                                                 , name of external derivatives file</t>
  </si>
  <si>
    <t>XQX R43 C1 COMLINE           -- text     , system command                                             , command to run model</t>
  </si>
  <si>
    <t>XQX R45 C1 TEMPFLE           -- text     , a filename                                                 , template file</t>
  </si>
  <si>
    <t>XQX R45 C2 INFLE             -- text     , a filename                                                 , model input file</t>
  </si>
  <si>
    <t>XQX R46 C1 INSFLE            -- text     , a filename                                                 , instruction file</t>
  </si>
  <si>
    <t>XQX R46 C2 OUTFLE            -- text     , a filename                                                 , model output file</t>
  </si>
  <si>
    <t>XQX R48 C1 PILBL             -- text     , 20 characters or less                                      , name of prior information equation</t>
  </si>
  <si>
    <t>XQX R48 C2 PIFAC             -- text     , real number other than zero                                , parameter value factor</t>
  </si>
  <si>
    <t>XQX R48 C5 PIVAL             -- real     , any number                                                 , “observed value” of prior information</t>
  </si>
  <si>
    <t>XQX R38 C3 WEIGHT            -- real     , zero or greater                                            , prior information weight</t>
  </si>
  <si>
    <t>XQX R50 C1 NPREDMAXMIN       -- integer  , -1 or 1                                                    , maximise or minimise prediction</t>
  </si>
  <si>
    <t>XQX R50 C2 PREDNOISE         -- integer  , 0 or 1                                                     , instructs PEST to include predictive noise in prediction</t>
  </si>
  <si>
    <t>XQX R51 C1 PD0               -- real     , greater than zero                                          , target objective function</t>
  </si>
  <si>
    <t>XQX R51 C2 PD1               -- real     , greater than PD0                                           , acceptable objective function</t>
  </si>
  <si>
    <t>XQX R51 C3 PD2               -- real     , greater than PD1                                           , objective function at which Marquardt lambda testing procedure is altered as prediction is maximised/minimised</t>
  </si>
  <si>
    <t>XQX R52 C1 ABSPREDLAM        -- real     , zero or greater                                            , absolute prediction change to terminate Marquardt lambda testing</t>
  </si>
  <si>
    <t>XQX R52 C2 RELPREDLAM        -- real     , zero or greater                                            , relative prediction change to terminate Marquardt lambda testing</t>
  </si>
  <si>
    <t>XQX R52 C3 INITSCHFAC        -- real     , greater than zero                                          , initial line search factor</t>
  </si>
  <si>
    <t>XQX R52 C4 MULSCHFAC         -- real     , greater than one                                           , factor by which line search factors are increased along line</t>
  </si>
  <si>
    <t>XQX R52 C5 NSEARCH           -- integer  , greater than zero                                          , maximum number of model runs in line search</t>
  </si>
  <si>
    <t>XQX R53 C1 ABSPREDSWH        -- real     , zero or greater                                            , absolute prediction change at which to use central derivatives calculation</t>
  </si>
  <si>
    <t>XQX R53 C2 RELPREDSWH        -- real     , zero or greater                                            , relative prediction change at which to use central derivatives calculation</t>
  </si>
  <si>
    <t>XQX R54 C1 NPREDNORED        -- integer  , one or greater                                             , iterations since prediction raised/lowered at which termination is triggered</t>
  </si>
  <si>
    <t>XQX R54 C2 ABSPREDSTP        -- real     , zero or greater                                            , absolute prediction change at which to trigger termination</t>
  </si>
  <si>
    <t>XQX R54 C3 RELPREDSTP        -- real     , zero or greater                                            , relative prediction change at which to trigger termination</t>
  </si>
  <si>
    <t>XQX R54 C4 NPREDSTP          -- integer  , two or greater                                             , number of iterations over which ABSPREDSTP and RELPREDSTP apply</t>
  </si>
  <si>
    <t>XQX R56 C1 PHIMLIM           -- real     , greater than zero                                          , target measurement objective function</t>
  </si>
  <si>
    <t>XQX R56 C2 PHIMACCEPT        -- real     , greater than PHIMLIM                                       , acceptable measurement objective function</t>
  </si>
  <si>
    <t>XQX R56 C3 FRACPHIM          -- real     , optional; zero or greater, but less than one               , set target measurement objective function at this fraction of current measurement objective function</t>
  </si>
  <si>
    <t>XQX R56 C4 MEMSAVE           -- text     , “memsave” or “nomemsave”                                   , activate conservation of memory at cost of execution speed and quantity of model output"</t>
  </si>
  <si>
    <t>XQX R57 C1 WFINIT            -- real     , greater than zero                                          , initial regularisation weight factor</t>
  </si>
  <si>
    <t>XQX R57 C2 WFMIN             -- real     , greater than zero                                          , minimum regularisation weight factor</t>
  </si>
  <si>
    <t>XQX R57 C3 WFMAX             -- real     , greater than WFMAX                                         , maximum regularisation weight factor</t>
  </si>
  <si>
    <t>XQX R57 C4 LINREG            -- text     , “linreg” or “nonlinreg”                                    , informs PEST that all regularisation constraints are linear</t>
  </si>
  <si>
    <t>XQX R57 C5 REGCONTINUE       -- text     , “continue” or “nocontinue”                                 , instructs PEST to continue minimising regularisation objective function even if measurement objective function less than PHIMLIM</t>
  </si>
  <si>
    <t>XQX R58 C1 WFFAC             -- real     , greater than one                                           , regularisation weight factor adjustment factor</t>
  </si>
  <si>
    <t>XQX R58 C2 WFTOL             -- real     , greater than zero                                          , convergence criterion for regularisation weight factor</t>
  </si>
  <si>
    <t>XQX R58 C3 IREGADJ           -- integer  , 0, 1, 2, 3, 4 or 5                                         , instructs PEST to perform inter-regularisation group weight factor adjustment, or to compute new relative weights for regularisation observations and prior information equations</t>
  </si>
  <si>
    <t>XQX R58 C4 NOPTREGADJ        -- integer  , 1 or greater                                               , the optimisation iteration interval for re- calculation of regularisation weights if IREGADJ is 4 or 5</t>
  </si>
  <si>
    <t>XQX R58 C5 REGWEIGHTRAT      -- real     , absolute value of 1 or greater                             , the ratio of highest to lowest regularisation weight; spread is logarithmic with null space projection if set negative</t>
  </si>
  <si>
    <t>XQX R58 C6 REGSINGTHRESH     -- real     , less than 1 and greater than zero                          , singular value of XtQX (as factor of highest singular value) at which use of higher regularisation weights commences if IREGADJ is set to 5</t>
  </si>
  <si>
    <t>XQX R60 C1 PARETO_OBSGROUP   -- text     , 12 characters or less                                      , name of observation group whose weights are subject to multiplication by a variable weight factor</t>
  </si>
  <si>
    <t>XQX R61 C1 PARETO_WTFAC_START-- real     , zero or greater                                            , initial weight factor for user-specified observation group</t>
  </si>
  <si>
    <t>XQX R61 C2 PARETO_WTFAC_FIN  -- real     , greater than PARETO_WTFAC_START                            , final weight factor for user-specified observation group</t>
  </si>
  <si>
    <t>XQX R61 C3 NUM_WTFAC_INC     -- integer  , greater than zero                                          , number of weight factor increments to employ in traversing Pareto front</t>
  </si>
  <si>
    <t>XQX R62 C1 NUM_ITER_START    -- integer  , zero or greater                                            , number of optimisation iterations to employ when using intial weight factor</t>
  </si>
  <si>
    <t>XQX R62 C2 NUM_ITER_GEN      -- integer  , greater than zero                                          , number of optimization iterations to employ when using any weight factor other than PARETO_WTFAC_START or PARETO_WTFAC_FIN</t>
  </si>
  <si>
    <t>XQX R62 C3 NUM_ITER_FIN      -- integer  , zero or greater                                            , number of optimization iterations to employ when using final weight factor</t>
  </si>
  <si>
    <t>XQX R63 C1 ALT_TERM          -- integer  , zero or one                                                , set to one in order to activate PEST termination determined by value of a specified model output</t>
  </si>
  <si>
    <t>XQX R64 C1 OBS_TERM          -- text     , 20 characters or less                                      , the name of an observation cited in the “observation data” section of the PEST control file whose value will be monitored for possible PEST run termination</t>
  </si>
  <si>
    <t>XQX R64 C2 ABOVE_OR_BELOW    -- text     , “above” or “below”                                         , determines whether the monitored model output must be above or below the threshold to precipitate run termination</t>
  </si>
  <si>
    <t>XQX R64 C3 OBS_THRESH        -- real     , any number                                                 , value that monitored model output must exceed or undercut to precipitate model run termination</t>
  </si>
  <si>
    <t>XQX R64 C4 ITER_THRESH       -- integer  , zero or greater                                            , the number of optimization iterations for which the model output threshold must be exceeded or undercut to precipitate run termination</t>
  </si>
  <si>
    <t>XQX R65 C1 NOBS_REPORT       -- integer  , 0 or greater                                               , number of model outputs whose values to report</t>
  </si>
  <si>
    <t>XQX R66 C3 OBS_REPORT_N      -- text     , 20 characters or less                                      , the name of the N’th observation whose value is reported in the POD and PPD files written by PEST when run in “pareto” mode</t>
  </si>
  <si>
    <t>len</t>
  </si>
  <si>
    <t>Section Heading</t>
  </si>
  <si>
    <t>Variables</t>
  </si>
  <si>
    <t>XQX R02 * control data                                                                                      -- Section Heading</t>
  </si>
  <si>
    <t>XQX R03 RSTFLE PESTMODE                                                                                     -- Variables</t>
  </si>
  <si>
    <t>XQX R04 NPAR NOBS NPARGP NPRIOR NOBSGP [MAXCOMPDIM]                                                         -- Variables</t>
  </si>
  <si>
    <t>XQX R05 NTPLFLE NINSFLE PRECIS DPOINT [NUMCOM JACFILE MESSFILE]                                             -- Variables</t>
  </si>
  <si>
    <t>XQX R06 RLAMBDA1 RLAMFAC PHIRATSUF PHIREDLAM NUMLAM [JACUPDATE] [LAMFORGIVE]                                -- Variables</t>
  </si>
  <si>
    <t>XQX R07 RELPARMAX FACPARMAX FACORIG [IBOUNDSTICK UPVECBEND]                                                 -- Variables</t>
  </si>
  <si>
    <t>XQX R08 PHIREDSWH [NOPTSWITCH] [SPLITSWH] [DOAUI] [DOSENREUSE]                                              -- Variables</t>
  </si>
  <si>
    <t>XQX R09 NOPTMAX PHIREDSTP NPHISTP NPHINORED RELPARSTP NRELPAR [PHISTOPTHRESH] [LASTRUN] [PHIABANDON]        -- Variables</t>
  </si>
  <si>
    <t>XQX R10 ICOV ICOR IEIG [IRES] [JCOSAVE] [VERBOSEREC] [JCOSAVEITN] [REISAVEITN] [PARSAVEITN]                 -- Variables</t>
  </si>
  <si>
    <t>XQX R11 * automatic user intervention                                                                       -- Section Heading</t>
  </si>
  <si>
    <t>XQX R12 MAXAUI AUISTARTOPT NOAUIPHIRAT AUIRESTITN                                                           -- Variables</t>
  </si>
  <si>
    <t>XQX R13 AUISENSRAT AUIHOLDMAXCHG AUINUMFREE                                                                 -- Variables</t>
  </si>
  <si>
    <t>XQX R14 AUIPHIRATSUF AUIPHIRATACCEPT NAUINOACCEPT                                                           -- Variables</t>
  </si>
  <si>
    <t>XQX R15 * singular value decomposition                                                                      -- Section Heading</t>
  </si>
  <si>
    <t>XQX R16 SVDMODE                                                                                             -- Variables</t>
  </si>
  <si>
    <t>XQX R17 MAXSING EIGTHRESH                                                                                   -- Variables</t>
  </si>
  <si>
    <t>XQX R18 EIGWRITE                                                                                            -- Variables</t>
  </si>
  <si>
    <t>XQX R19 * lsqr                                                                                              -- Section Heading</t>
  </si>
  <si>
    <t>XQX R20 LSQRMODE                                                                                            -- Variables</t>
  </si>
  <si>
    <t>XQX R21 LSQR_ATOL LSQR_BTOL LSQR_CONLIM LSQR_ITNLIM                                                         -- Variables</t>
  </si>
  <si>
    <t>XQX R22 LSQR_WRITE                                                                                          -- Variables</t>
  </si>
  <si>
    <t>XQX R23 * svd assist                                                                                        -- Section Heading</t>
  </si>
  <si>
    <t>XQX R24 BASEPESTFILE                                                                                        -- Variables</t>
  </si>
  <si>
    <t>XQX R25 BASEJACFILE                                                                                         -- Variables</t>
  </si>
  <si>
    <t>XQX R26 SVDA_MULBPA SVDA_SCALADJ SVDA_EXTSUPER SVDA_SUPDERCALC SVDA_PAR_EXCL                                -- Variables</t>
  </si>
  <si>
    <t>XQX R27 * sensitivity reuse                                                                                 -- Section Heading</t>
  </si>
  <si>
    <t>XQX R28 SENRELTHRESH SENMAXREUSE                                                                            -- Variables</t>
  </si>
  <si>
    <t>XQX R29 SENALLCALCINT SENPREDWEIGHT SENPIEXCLUDE                                                            -- Variables</t>
  </si>
  <si>
    <t>XQX R30 * parameter groups                                                                                  -- Section Heading</t>
  </si>
  <si>
    <t>XQX R31 PARGPNME INCTYP DERINC DERINCLB FORCEN DERINCMUL DERMTHD [SPLITTHRESH SPLITRELDIFF SPLITACTION]     -- Variables</t>
  </si>
  <si>
    <t>XQX R31 (one such line for each of NPARGP parameter groups)                                                 -- Variables</t>
  </si>
  <si>
    <t>XQX R32 * parameter data                                                                                    -- Section Heading</t>
  </si>
  <si>
    <t>XQX R33 PARNME PARTRANS PARCHGLIM PARVAL1 PARLBND PARUBND PARGP SCALE OFFSET DERCOM                         -- Variables</t>
  </si>
  <si>
    <t>XQX R33 (one such line for each of NPAR parameters)                                                         -- Variables</t>
  </si>
  <si>
    <t>XQX R34 PARNME PARTIED                                                                                      -- Variables</t>
  </si>
  <si>
    <t>XQX R34 (one such line for each tied parameter)                                                             -- Variables</t>
  </si>
  <si>
    <t>XQX R35 * observation groups                                                                                -- Section Heading</t>
  </si>
  <si>
    <t>XQX R36 OBGNME [GTARG] [COVFLE]                                                                             -- Variables</t>
  </si>
  <si>
    <t>XQX R36 (one such line for each of NOBSGP observation group)                                                -- Variables</t>
  </si>
  <si>
    <t>XQX R37 * observation data                                                                                  -- Section Heading</t>
  </si>
  <si>
    <t>XQX R38 OBSNME OBSVAL WEIGHT OBGNME                                                                         -- Variables</t>
  </si>
  <si>
    <t>XQX R38 (one such line for each of NOBS observations)                                                       -- Variables</t>
  </si>
  <si>
    <t>XQX R39 * derivatives command line                                                                          -- Section Heading</t>
  </si>
  <si>
    <t>XQX R40 DERCOMLINE                                                                                          -- Variables</t>
  </si>
  <si>
    <t>XQX R41 EXTDERFLE                                                                                           -- Variables</t>
  </si>
  <si>
    <t>XQX R42 * model command line                                                                                -- Section Heading</t>
  </si>
  <si>
    <t>XQX R43 COMLINE                                                                                             -- Variables</t>
  </si>
  <si>
    <t>XQX R43 (one such line for each of NUMCOM command lines)                                                    -- Variables</t>
  </si>
  <si>
    <t>XQX R44 * model input/output                                                                                -- Section Heading</t>
  </si>
  <si>
    <t>XQX R45 TEMPFLE INFLE                                                                                       -- Variables</t>
  </si>
  <si>
    <t>XQX R45 (one such line for each of NTPLFLE template files)                                                  -- Variables</t>
  </si>
  <si>
    <t>XQX R46 INSFLE OUTFLE                                                                                       -- Variables</t>
  </si>
  <si>
    <t>XQX R46 (one such line for each of NINSLFE instruction files)                                               -- Variables</t>
  </si>
  <si>
    <t>XQX R47 * prior information                                                                                 -- Section Heading</t>
  </si>
  <si>
    <t>XQX R48 PILBL PIFAC * PARNME + PIFAC * log(PARNME) ... = PIVAL WEIGHT OBGNME                                -- Variables</t>
  </si>
  <si>
    <t>XQX R48 (one such line for each of NPRIOR articles of prior information)                                    -- Variables</t>
  </si>
  <si>
    <t>XQX R49 * predictive analysis                                                                               -- Section Heading</t>
  </si>
  <si>
    <t>XQX R50 NPREDMAXMIN [PREDNOISE]                                                                             -- Variables</t>
  </si>
  <si>
    <t>XQX R51 PD0 PD1 PD2                                                                                         -- Variables</t>
  </si>
  <si>
    <t>XQX R52 ABSPREDLAM RELPREDLAM INITSCHFAC MULSCHFAC NSEARCH                                                  -- Variables</t>
  </si>
  <si>
    <t>XQX R53 ABSPREDSWH RELPREDSWH                                                                               -- Variables</t>
  </si>
  <si>
    <t>XQX R54 NPREDNORED ABSPREDSTP RELPREDSTP NPREDSTP                                                           -- Variables</t>
  </si>
  <si>
    <t>XQX R55 * regularisation                                                                                    -- Section Heading</t>
  </si>
  <si>
    <t>XQX R56 PHIMLIM PHIMACCEPT [FRACPHIM] [MEMSAVE]                                                             -- Variables</t>
  </si>
  <si>
    <t>XQX R57 WFINIT WFMIN WFMAX [LINREG] [REGCONTINUE]                                                           -- Variables</t>
  </si>
  <si>
    <t>XQX R58 WFFAC WFTOL IREGADJ [NOPTREGADJ REGWEIGHTRAT [REGSINGTHRESH]]                                       -- Variables</t>
  </si>
  <si>
    <t>XQX R59 * pareto                                                                                            -- Section Heading</t>
  </si>
  <si>
    <t>XQX R60 PARETO_OBSGROUP                                                                                     -- Variables</t>
  </si>
  <si>
    <t>XQX R61 PARETO_WTFAC_START PARETO_WTFAC_FIN NUM_WTFAC_INC                                                   -- Variables</t>
  </si>
  <si>
    <t>XQX R62 NUM_ITER_START NUM_ITER_GEN NUM_ITER_FIN                                                            -- Variables</t>
  </si>
  <si>
    <t>XQX R63 ALT_TERM                                                                                            -- Variables</t>
  </si>
  <si>
    <t>XQX R64 OBS_TERM ABOVE_OR_BELOW OBS_THRESH NUM_ITER_THRESH (only if ALT_TERM is non-zero)                   -- Variables</t>
  </si>
  <si>
    <t>XQX R65 NOBS_REPORT                                                                                         -- Variables</t>
  </si>
  <si>
    <t>XQX R66 OBS_REPORT_1 OBS_REPORT_2 OBS_REPORT_3.. (NOBS_REPORT items)                                        --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</si>
</sst>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name val="Arial"/>
      <family val="2"/>
    </font>
    <font>
      <sz val="8"/>
      <color rgb="FF000000"/>
      <name val="Courier"/>
      <family val="3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2" borderId="0" xfId="0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2" fillId="0" borderId="0" xfId="1"/>
    <xf numFmtId="0" fontId="6" fillId="2" borderId="0" xfId="0" applyFont="1" applyFill="1" applyBorder="1" applyAlignment="1">
      <alignment horizontal="left" vertical="top"/>
    </xf>
    <xf numFmtId="0" fontId="1" fillId="0" borderId="0" xfId="1" applyFont="1"/>
    <xf numFmtId="0" fontId="7" fillId="2" borderId="0" xfId="0" applyFont="1" applyFill="1" applyBorder="1" applyAlignment="1">
      <alignment horizontal="left" vertical="top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3"/>
  <sheetViews>
    <sheetView topLeftCell="A89" workbookViewId="0">
      <selection activeCell="B116" sqref="B116"/>
    </sheetView>
  </sheetViews>
  <sheetFormatPr defaultRowHeight="15" x14ac:dyDescent="0.25"/>
  <cols>
    <col min="1" max="2" width="9.33203125" style="3"/>
    <col min="3" max="3" width="34.1640625" style="3" bestFit="1" customWidth="1"/>
    <col min="4" max="16384" width="9.33203125" style="3"/>
  </cols>
  <sheetData>
    <row r="1" spans="1:3" x14ac:dyDescent="0.25">
      <c r="B1" s="3" t="s">
        <v>429</v>
      </c>
      <c r="C1" s="3">
        <v>10</v>
      </c>
    </row>
    <row r="3" spans="1:3" x14ac:dyDescent="0.25">
      <c r="A3" s="3" t="s">
        <v>428</v>
      </c>
      <c r="B3" s="3" t="s">
        <v>427</v>
      </c>
      <c r="C3" s="3" t="s">
        <v>426</v>
      </c>
    </row>
    <row r="4" spans="1:3" x14ac:dyDescent="0.25">
      <c r="A4" s="3">
        <v>1</v>
      </c>
      <c r="B4" s="3">
        <v>1</v>
      </c>
      <c r="C4" s="3" t="s">
        <v>425</v>
      </c>
    </row>
    <row r="5" spans="1:3" x14ac:dyDescent="0.25">
      <c r="A5" s="3">
        <v>2</v>
      </c>
      <c r="B5" s="3">
        <v>1</v>
      </c>
      <c r="C5" s="3" t="s">
        <v>424</v>
      </c>
    </row>
    <row r="6" spans="1:3" x14ac:dyDescent="0.25">
      <c r="A6" s="3">
        <v>3</v>
      </c>
      <c r="B6" s="3">
        <v>1</v>
      </c>
      <c r="C6" s="3" t="s">
        <v>62</v>
      </c>
    </row>
    <row r="7" spans="1:3" x14ac:dyDescent="0.25">
      <c r="A7" s="3">
        <v>3</v>
      </c>
      <c r="B7" s="3">
        <v>2</v>
      </c>
      <c r="C7" s="3" t="s">
        <v>65</v>
      </c>
    </row>
    <row r="8" spans="1:3" x14ac:dyDescent="0.25">
      <c r="A8" s="3">
        <v>4</v>
      </c>
      <c r="B8" s="3">
        <v>1</v>
      </c>
      <c r="C8" s="3" t="s">
        <v>68</v>
      </c>
    </row>
    <row r="9" spans="1:3" x14ac:dyDescent="0.25">
      <c r="A9" s="3">
        <v>4</v>
      </c>
      <c r="B9" s="3">
        <v>2</v>
      </c>
      <c r="C9" s="3" t="s">
        <v>70</v>
      </c>
    </row>
    <row r="10" spans="1:3" x14ac:dyDescent="0.25">
      <c r="A10" s="3">
        <v>4</v>
      </c>
      <c r="B10" s="3">
        <v>3</v>
      </c>
      <c r="C10" s="3" t="s">
        <v>72</v>
      </c>
    </row>
    <row r="11" spans="1:3" x14ac:dyDescent="0.25">
      <c r="A11" s="3">
        <v>4</v>
      </c>
      <c r="B11" s="3">
        <v>4</v>
      </c>
      <c r="C11" s="3" t="s">
        <v>74</v>
      </c>
    </row>
    <row r="12" spans="1:3" x14ac:dyDescent="0.25">
      <c r="A12" s="3">
        <v>4</v>
      </c>
      <c r="B12" s="3">
        <v>5</v>
      </c>
      <c r="C12" s="3" t="s">
        <v>77</v>
      </c>
    </row>
    <row r="13" spans="1:3" x14ac:dyDescent="0.25">
      <c r="A13" s="3">
        <v>4</v>
      </c>
      <c r="B13" s="3">
        <v>6</v>
      </c>
      <c r="C13" s="3" t="s">
        <v>79</v>
      </c>
    </row>
    <row r="14" spans="1:3" x14ac:dyDescent="0.25">
      <c r="A14" s="3">
        <v>5</v>
      </c>
      <c r="B14" s="3">
        <v>1</v>
      </c>
      <c r="C14" s="3" t="s">
        <v>82</v>
      </c>
    </row>
    <row r="15" spans="1:3" x14ac:dyDescent="0.25">
      <c r="A15" s="3">
        <v>5</v>
      </c>
      <c r="B15" s="3">
        <v>2</v>
      </c>
      <c r="C15" s="3" t="s">
        <v>84</v>
      </c>
    </row>
    <row r="16" spans="1:3" x14ac:dyDescent="0.25">
      <c r="A16" s="3">
        <v>5</v>
      </c>
      <c r="B16" s="3">
        <v>3</v>
      </c>
      <c r="C16" s="3" t="s">
        <v>86</v>
      </c>
    </row>
    <row r="17" spans="1:3" x14ac:dyDescent="0.25">
      <c r="A17" s="3">
        <v>5</v>
      </c>
      <c r="B17" s="3">
        <v>4</v>
      </c>
      <c r="C17" s="3" t="s">
        <v>89</v>
      </c>
    </row>
    <row r="18" spans="1:3" x14ac:dyDescent="0.25">
      <c r="A18" s="3">
        <v>5</v>
      </c>
      <c r="B18" s="3">
        <v>5</v>
      </c>
      <c r="C18" s="3" t="s">
        <v>92</v>
      </c>
    </row>
    <row r="19" spans="1:3" x14ac:dyDescent="0.25">
      <c r="A19" s="3">
        <v>5</v>
      </c>
      <c r="B19" s="3">
        <v>6</v>
      </c>
      <c r="C19" s="3" t="s">
        <v>95</v>
      </c>
    </row>
    <row r="20" spans="1:3" x14ac:dyDescent="0.25">
      <c r="A20" s="3">
        <v>5</v>
      </c>
      <c r="B20" s="3">
        <v>7</v>
      </c>
      <c r="C20" s="3" t="s">
        <v>98</v>
      </c>
    </row>
    <row r="21" spans="1:3" x14ac:dyDescent="0.25">
      <c r="A21" s="3">
        <v>6</v>
      </c>
      <c r="B21" s="3">
        <v>1</v>
      </c>
      <c r="C21" s="3" t="s">
        <v>100</v>
      </c>
    </row>
    <row r="22" spans="1:3" x14ac:dyDescent="0.25">
      <c r="A22" s="3">
        <v>6</v>
      </c>
      <c r="B22" s="3">
        <v>2</v>
      </c>
      <c r="C22" s="3" t="s">
        <v>102</v>
      </c>
    </row>
    <row r="23" spans="1:3" x14ac:dyDescent="0.25">
      <c r="A23" s="3">
        <v>6</v>
      </c>
      <c r="B23" s="3">
        <v>3</v>
      </c>
      <c r="C23" s="3" t="s">
        <v>105</v>
      </c>
    </row>
    <row r="24" spans="1:3" x14ac:dyDescent="0.25">
      <c r="A24" s="3">
        <v>6</v>
      </c>
      <c r="B24" s="3">
        <v>4</v>
      </c>
      <c r="C24" s="3" t="s">
        <v>108</v>
      </c>
    </row>
    <row r="25" spans="1:3" x14ac:dyDescent="0.25">
      <c r="A25" s="3">
        <v>6</v>
      </c>
      <c r="B25" s="3">
        <v>5</v>
      </c>
      <c r="C25" s="3" t="s">
        <v>110</v>
      </c>
    </row>
    <row r="26" spans="1:3" x14ac:dyDescent="0.25">
      <c r="A26" s="3">
        <v>6</v>
      </c>
      <c r="B26" s="3">
        <v>6</v>
      </c>
      <c r="C26" s="3" t="s">
        <v>113</v>
      </c>
    </row>
    <row r="27" spans="1:3" x14ac:dyDescent="0.25">
      <c r="A27" s="3">
        <v>6</v>
      </c>
      <c r="B27" s="3">
        <v>7</v>
      </c>
      <c r="C27" s="3" t="s">
        <v>114</v>
      </c>
    </row>
    <row r="28" spans="1:3" x14ac:dyDescent="0.25">
      <c r="A28" s="3">
        <v>7</v>
      </c>
      <c r="B28" s="3">
        <v>1</v>
      </c>
      <c r="C28" s="3" t="s">
        <v>116</v>
      </c>
    </row>
    <row r="29" spans="1:3" x14ac:dyDescent="0.25">
      <c r="A29" s="3">
        <v>7</v>
      </c>
      <c r="B29" s="3">
        <v>2</v>
      </c>
      <c r="C29" s="3" t="s">
        <v>118</v>
      </c>
    </row>
    <row r="30" spans="1:3" x14ac:dyDescent="0.25">
      <c r="A30" s="3">
        <v>7</v>
      </c>
      <c r="B30" s="3">
        <v>3</v>
      </c>
      <c r="C30" s="3" t="s">
        <v>423</v>
      </c>
    </row>
    <row r="31" spans="1:3" x14ac:dyDescent="0.25">
      <c r="A31" s="3">
        <v>7</v>
      </c>
      <c r="B31" s="3">
        <v>4</v>
      </c>
      <c r="C31" s="3" t="s">
        <v>121</v>
      </c>
    </row>
    <row r="32" spans="1:3" x14ac:dyDescent="0.25">
      <c r="A32" s="3">
        <v>7</v>
      </c>
      <c r="B32" s="3">
        <v>5</v>
      </c>
      <c r="C32" s="3" t="s">
        <v>123</v>
      </c>
    </row>
    <row r="33" spans="1:3" x14ac:dyDescent="0.25">
      <c r="A33" s="3">
        <v>8</v>
      </c>
      <c r="B33" s="3">
        <v>1</v>
      </c>
      <c r="C33" s="3" t="s">
        <v>125</v>
      </c>
    </row>
    <row r="34" spans="1:3" x14ac:dyDescent="0.25">
      <c r="A34" s="3">
        <v>8</v>
      </c>
      <c r="B34" s="3">
        <v>2</v>
      </c>
      <c r="C34" s="3" t="s">
        <v>127</v>
      </c>
    </row>
    <row r="35" spans="1:3" x14ac:dyDescent="0.25">
      <c r="A35" s="3">
        <v>8</v>
      </c>
      <c r="B35" s="3">
        <v>3</v>
      </c>
      <c r="C35" s="3" t="s">
        <v>130</v>
      </c>
    </row>
    <row r="36" spans="1:3" x14ac:dyDescent="0.25">
      <c r="A36" s="3">
        <v>8</v>
      </c>
      <c r="B36" s="3">
        <v>4</v>
      </c>
      <c r="C36" s="3" t="s">
        <v>132</v>
      </c>
    </row>
    <row r="37" spans="1:3" x14ac:dyDescent="0.25">
      <c r="A37" s="3">
        <v>8</v>
      </c>
      <c r="B37" s="3">
        <v>5</v>
      </c>
      <c r="C37" s="3" t="s">
        <v>135</v>
      </c>
    </row>
    <row r="38" spans="1:3" x14ac:dyDescent="0.25">
      <c r="A38" s="3">
        <v>9</v>
      </c>
      <c r="B38" s="3">
        <v>1</v>
      </c>
      <c r="C38" s="3" t="s">
        <v>137</v>
      </c>
    </row>
    <row r="39" spans="1:3" x14ac:dyDescent="0.25">
      <c r="A39" s="3">
        <v>9</v>
      </c>
      <c r="B39" s="3">
        <v>2</v>
      </c>
      <c r="C39" s="3" t="s">
        <v>140</v>
      </c>
    </row>
    <row r="40" spans="1:3" x14ac:dyDescent="0.25">
      <c r="A40" s="3">
        <v>9</v>
      </c>
      <c r="B40" s="3">
        <v>3</v>
      </c>
      <c r="C40" s="3" t="s">
        <v>142</v>
      </c>
    </row>
    <row r="41" spans="1:3" x14ac:dyDescent="0.25">
      <c r="A41" s="3">
        <v>9</v>
      </c>
      <c r="B41" s="3">
        <v>4</v>
      </c>
      <c r="C41" s="3" t="s">
        <v>143</v>
      </c>
    </row>
    <row r="42" spans="1:3" x14ac:dyDescent="0.25">
      <c r="A42" s="3">
        <v>9</v>
      </c>
      <c r="B42" s="3">
        <v>5</v>
      </c>
      <c r="C42" s="3" t="s">
        <v>145</v>
      </c>
    </row>
    <row r="43" spans="1:3" x14ac:dyDescent="0.25">
      <c r="A43" s="3">
        <v>9</v>
      </c>
      <c r="B43" s="3">
        <v>6</v>
      </c>
      <c r="C43" s="3" t="s">
        <v>147</v>
      </c>
    </row>
    <row r="44" spans="1:3" x14ac:dyDescent="0.25">
      <c r="A44" s="3">
        <v>9</v>
      </c>
      <c r="B44" s="3">
        <v>7</v>
      </c>
      <c r="C44" s="3" t="s">
        <v>148</v>
      </c>
    </row>
    <row r="45" spans="1:3" x14ac:dyDescent="0.25">
      <c r="A45" s="3">
        <v>9</v>
      </c>
      <c r="B45" s="3">
        <v>8</v>
      </c>
      <c r="C45" s="3" t="s">
        <v>150</v>
      </c>
    </row>
    <row r="46" spans="1:3" x14ac:dyDescent="0.25">
      <c r="A46" s="3">
        <v>9</v>
      </c>
      <c r="B46" s="3">
        <v>9</v>
      </c>
      <c r="C46" s="3" t="s">
        <v>152</v>
      </c>
    </row>
    <row r="47" spans="1:3" x14ac:dyDescent="0.25">
      <c r="A47" s="3">
        <v>10</v>
      </c>
      <c r="B47" s="3">
        <v>1</v>
      </c>
      <c r="C47" s="3" t="s">
        <v>157</v>
      </c>
    </row>
    <row r="48" spans="1:3" x14ac:dyDescent="0.25">
      <c r="A48" s="3">
        <v>10</v>
      </c>
      <c r="B48" s="3">
        <v>2</v>
      </c>
      <c r="C48" s="3" t="s">
        <v>158</v>
      </c>
    </row>
    <row r="49" spans="1:3" x14ac:dyDescent="0.25">
      <c r="A49" s="3">
        <v>10</v>
      </c>
      <c r="B49" s="3">
        <v>3</v>
      </c>
      <c r="C49" s="3" t="s">
        <v>159</v>
      </c>
    </row>
    <row r="50" spans="1:3" x14ac:dyDescent="0.25">
      <c r="A50" s="3">
        <v>10</v>
      </c>
      <c r="B50" s="3">
        <v>4</v>
      </c>
      <c r="C50" s="3" t="s">
        <v>160</v>
      </c>
    </row>
    <row r="51" spans="1:3" x14ac:dyDescent="0.25">
      <c r="A51" s="3">
        <v>10</v>
      </c>
      <c r="B51" s="3">
        <v>5</v>
      </c>
      <c r="C51" s="3" t="s">
        <v>161</v>
      </c>
    </row>
    <row r="52" spans="1:3" x14ac:dyDescent="0.25">
      <c r="A52" s="3">
        <v>10</v>
      </c>
      <c r="B52" s="3">
        <v>6</v>
      </c>
      <c r="C52" s="3" t="s">
        <v>162</v>
      </c>
    </row>
    <row r="53" spans="1:3" x14ac:dyDescent="0.25">
      <c r="A53" s="3">
        <v>10</v>
      </c>
      <c r="B53" s="3">
        <v>7</v>
      </c>
      <c r="C53" s="3" t="s">
        <v>163</v>
      </c>
    </row>
    <row r="54" spans="1:3" x14ac:dyDescent="0.25">
      <c r="A54" s="3">
        <v>10</v>
      </c>
      <c r="B54" s="3">
        <v>8</v>
      </c>
      <c r="C54" s="3" t="s">
        <v>164</v>
      </c>
    </row>
    <row r="55" spans="1:3" x14ac:dyDescent="0.25">
      <c r="A55" s="3">
        <v>10</v>
      </c>
      <c r="B55" s="3">
        <v>9</v>
      </c>
      <c r="C55" s="3" t="s">
        <v>165</v>
      </c>
    </row>
    <row r="56" spans="1:3" x14ac:dyDescent="0.25">
      <c r="A56" s="3">
        <v>11</v>
      </c>
      <c r="B56" s="3">
        <v>1</v>
      </c>
      <c r="C56" s="3" t="s">
        <v>422</v>
      </c>
    </row>
    <row r="57" spans="1:3" x14ac:dyDescent="0.25">
      <c r="A57" s="3">
        <v>12</v>
      </c>
      <c r="B57" s="3">
        <v>1</v>
      </c>
      <c r="C57" s="3" t="s">
        <v>166</v>
      </c>
    </row>
    <row r="58" spans="1:3" x14ac:dyDescent="0.25">
      <c r="A58" s="3">
        <v>12</v>
      </c>
      <c r="B58" s="3">
        <v>2</v>
      </c>
      <c r="C58" s="3" t="s">
        <v>167</v>
      </c>
    </row>
    <row r="59" spans="1:3" x14ac:dyDescent="0.25">
      <c r="A59" s="3">
        <v>12</v>
      </c>
      <c r="B59" s="3">
        <v>3</v>
      </c>
      <c r="C59" s="3" t="s">
        <v>168</v>
      </c>
    </row>
    <row r="60" spans="1:3" x14ac:dyDescent="0.25">
      <c r="A60" s="3">
        <v>12</v>
      </c>
      <c r="B60" s="3">
        <v>4</v>
      </c>
      <c r="C60" s="3" t="s">
        <v>169</v>
      </c>
    </row>
    <row r="61" spans="1:3" x14ac:dyDescent="0.25">
      <c r="A61" s="3">
        <v>13</v>
      </c>
      <c r="B61" s="3">
        <v>1</v>
      </c>
      <c r="C61" s="3" t="s">
        <v>170</v>
      </c>
    </row>
    <row r="62" spans="1:3" x14ac:dyDescent="0.25">
      <c r="A62" s="3">
        <v>13</v>
      </c>
      <c r="B62" s="3">
        <v>2</v>
      </c>
      <c r="C62" s="3" t="s">
        <v>171</v>
      </c>
    </row>
    <row r="63" spans="1:3" x14ac:dyDescent="0.25">
      <c r="A63" s="3">
        <v>13</v>
      </c>
      <c r="B63" s="3">
        <v>3</v>
      </c>
      <c r="C63" s="3" t="s">
        <v>172</v>
      </c>
    </row>
    <row r="64" spans="1:3" x14ac:dyDescent="0.25">
      <c r="A64" s="3">
        <v>14</v>
      </c>
      <c r="B64" s="3">
        <v>1</v>
      </c>
      <c r="C64" s="3" t="s">
        <v>173</v>
      </c>
    </row>
    <row r="65" spans="1:3" x14ac:dyDescent="0.25">
      <c r="A65" s="3">
        <v>14</v>
      </c>
      <c r="B65" s="3">
        <v>2</v>
      </c>
      <c r="C65" s="3" t="s">
        <v>174</v>
      </c>
    </row>
    <row r="66" spans="1:3" x14ac:dyDescent="0.25">
      <c r="A66" s="3">
        <v>14</v>
      </c>
      <c r="B66" s="3">
        <v>3</v>
      </c>
      <c r="C66" s="3" t="s">
        <v>175</v>
      </c>
    </row>
    <row r="67" spans="1:3" x14ac:dyDescent="0.25">
      <c r="A67" s="3">
        <v>15</v>
      </c>
      <c r="B67" s="3">
        <v>1</v>
      </c>
      <c r="C67" s="3" t="s">
        <v>421</v>
      </c>
    </row>
    <row r="68" spans="1:3" x14ac:dyDescent="0.25">
      <c r="A68" s="3">
        <v>16</v>
      </c>
      <c r="B68" s="3">
        <v>1</v>
      </c>
      <c r="C68" s="3" t="s">
        <v>176</v>
      </c>
    </row>
    <row r="69" spans="1:3" x14ac:dyDescent="0.25">
      <c r="A69" s="3">
        <v>17</v>
      </c>
      <c r="B69" s="3">
        <v>1</v>
      </c>
      <c r="C69" s="3" t="s">
        <v>177</v>
      </c>
    </row>
    <row r="70" spans="1:3" x14ac:dyDescent="0.25">
      <c r="A70" s="3">
        <v>17</v>
      </c>
      <c r="B70" s="3">
        <v>2</v>
      </c>
      <c r="C70" s="3" t="s">
        <v>178</v>
      </c>
    </row>
    <row r="71" spans="1:3" x14ac:dyDescent="0.25">
      <c r="A71" s="3">
        <v>18</v>
      </c>
      <c r="B71" s="3">
        <v>1</v>
      </c>
      <c r="C71" s="3" t="s">
        <v>179</v>
      </c>
    </row>
    <row r="72" spans="1:3" x14ac:dyDescent="0.25">
      <c r="A72" s="3">
        <v>19</v>
      </c>
      <c r="B72" s="3">
        <v>1</v>
      </c>
      <c r="C72" s="3" t="s">
        <v>420</v>
      </c>
    </row>
    <row r="73" spans="1:3" x14ac:dyDescent="0.25">
      <c r="A73" s="3">
        <v>20</v>
      </c>
      <c r="B73" s="3">
        <v>1</v>
      </c>
      <c r="C73" s="3" t="s">
        <v>180</v>
      </c>
    </row>
    <row r="74" spans="1:3" x14ac:dyDescent="0.25">
      <c r="A74" s="3">
        <v>21</v>
      </c>
      <c r="B74" s="3">
        <v>1</v>
      </c>
      <c r="C74" s="3" t="s">
        <v>181</v>
      </c>
    </row>
    <row r="75" spans="1:3" x14ac:dyDescent="0.25">
      <c r="A75" s="3">
        <v>21</v>
      </c>
      <c r="B75" s="3">
        <v>2</v>
      </c>
      <c r="C75" s="3" t="s">
        <v>182</v>
      </c>
    </row>
    <row r="76" spans="1:3" x14ac:dyDescent="0.25">
      <c r="A76" s="3">
        <v>21</v>
      </c>
      <c r="B76" s="3">
        <v>3</v>
      </c>
      <c r="C76" s="3" t="s">
        <v>183</v>
      </c>
    </row>
    <row r="77" spans="1:3" x14ac:dyDescent="0.25">
      <c r="A77" s="3">
        <v>21</v>
      </c>
      <c r="B77" s="3">
        <v>4</v>
      </c>
      <c r="C77" s="3" t="s">
        <v>184</v>
      </c>
    </row>
    <row r="78" spans="1:3" x14ac:dyDescent="0.25">
      <c r="A78" s="3">
        <v>22</v>
      </c>
      <c r="B78" s="3">
        <v>1</v>
      </c>
      <c r="C78" s="3" t="s">
        <v>185</v>
      </c>
    </row>
    <row r="79" spans="1:3" x14ac:dyDescent="0.25">
      <c r="A79" s="3">
        <v>23</v>
      </c>
      <c r="B79" s="3">
        <v>1</v>
      </c>
      <c r="C79" s="3" t="s">
        <v>419</v>
      </c>
    </row>
    <row r="80" spans="1:3" x14ac:dyDescent="0.25">
      <c r="A80" s="3">
        <v>24</v>
      </c>
      <c r="B80" s="3">
        <v>1</v>
      </c>
      <c r="C80" s="3" t="s">
        <v>43</v>
      </c>
    </row>
    <row r="81" spans="1:3" x14ac:dyDescent="0.25">
      <c r="A81" s="3">
        <v>25</v>
      </c>
      <c r="B81" s="3">
        <v>1</v>
      </c>
      <c r="C81" s="3" t="s">
        <v>46</v>
      </c>
    </row>
    <row r="82" spans="1:3" x14ac:dyDescent="0.25">
      <c r="A82" s="3">
        <v>26</v>
      </c>
      <c r="B82" s="3">
        <v>1</v>
      </c>
      <c r="C82" s="3" t="s">
        <v>48</v>
      </c>
    </row>
    <row r="83" spans="1:3" x14ac:dyDescent="0.25">
      <c r="A83" s="3">
        <v>26</v>
      </c>
      <c r="B83" s="3">
        <v>2</v>
      </c>
      <c r="C83" s="3" t="s">
        <v>50</v>
      </c>
    </row>
    <row r="84" spans="1:3" x14ac:dyDescent="0.25">
      <c r="A84" s="3">
        <v>26</v>
      </c>
      <c r="B84" s="3">
        <v>3</v>
      </c>
      <c r="C84" s="3" t="s">
        <v>53</v>
      </c>
    </row>
    <row r="85" spans="1:3" x14ac:dyDescent="0.25">
      <c r="A85" s="3">
        <v>26</v>
      </c>
      <c r="B85" s="3">
        <v>4</v>
      </c>
      <c r="C85" s="3" t="s">
        <v>56</v>
      </c>
    </row>
    <row r="86" spans="1:3" x14ac:dyDescent="0.25">
      <c r="A86" s="3">
        <v>26</v>
      </c>
      <c r="B86" s="3">
        <v>5</v>
      </c>
      <c r="C86" s="3" t="s">
        <v>58</v>
      </c>
    </row>
    <row r="87" spans="1:3" x14ac:dyDescent="0.25">
      <c r="A87" s="3">
        <v>27</v>
      </c>
      <c r="B87" s="3">
        <v>1</v>
      </c>
      <c r="C87" s="3" t="s">
        <v>418</v>
      </c>
    </row>
    <row r="88" spans="1:3" x14ac:dyDescent="0.25">
      <c r="A88" s="3">
        <v>28</v>
      </c>
      <c r="B88" s="3">
        <v>1</v>
      </c>
      <c r="C88" s="3" t="s">
        <v>186</v>
      </c>
    </row>
    <row r="89" spans="1:3" x14ac:dyDescent="0.25">
      <c r="A89" s="3">
        <v>28</v>
      </c>
      <c r="B89" s="3">
        <v>2</v>
      </c>
      <c r="C89" s="3" t="s">
        <v>187</v>
      </c>
    </row>
    <row r="90" spans="1:3" x14ac:dyDescent="0.25">
      <c r="A90" s="3">
        <v>29</v>
      </c>
      <c r="B90" s="3">
        <v>1</v>
      </c>
      <c r="C90" s="3" t="s">
        <v>188</v>
      </c>
    </row>
    <row r="91" spans="1:3" x14ac:dyDescent="0.25">
      <c r="A91" s="3">
        <v>29</v>
      </c>
      <c r="B91" s="3">
        <v>2</v>
      </c>
      <c r="C91" s="3" t="s">
        <v>189</v>
      </c>
    </row>
    <row r="92" spans="1:3" x14ac:dyDescent="0.25">
      <c r="A92" s="3">
        <v>29</v>
      </c>
      <c r="B92" s="3">
        <v>3</v>
      </c>
      <c r="C92" s="3" t="s">
        <v>190</v>
      </c>
    </row>
    <row r="93" spans="1:3" x14ac:dyDescent="0.25">
      <c r="A93" s="3">
        <v>30</v>
      </c>
      <c r="B93" s="3">
        <v>1</v>
      </c>
      <c r="C93" s="3" t="s">
        <v>417</v>
      </c>
    </row>
    <row r="94" spans="1:3" x14ac:dyDescent="0.25">
      <c r="A94" s="3">
        <v>31</v>
      </c>
      <c r="B94" s="3">
        <v>1</v>
      </c>
      <c r="C94" s="3" t="s">
        <v>191</v>
      </c>
    </row>
    <row r="95" spans="1:3" x14ac:dyDescent="0.25">
      <c r="A95" s="3">
        <v>31</v>
      </c>
      <c r="B95" s="3">
        <v>2</v>
      </c>
      <c r="C95" s="3" t="s">
        <v>192</v>
      </c>
    </row>
    <row r="96" spans="1:3" x14ac:dyDescent="0.25">
      <c r="A96" s="3">
        <v>31</v>
      </c>
      <c r="B96" s="3">
        <v>3</v>
      </c>
      <c r="C96" s="3" t="s">
        <v>193</v>
      </c>
    </row>
    <row r="97" spans="1:3" x14ac:dyDescent="0.25">
      <c r="A97" s="3">
        <v>31</v>
      </c>
      <c r="B97" s="3">
        <v>4</v>
      </c>
      <c r="C97" s="3" t="s">
        <v>194</v>
      </c>
    </row>
    <row r="98" spans="1:3" x14ac:dyDescent="0.25">
      <c r="A98" s="3">
        <v>31</v>
      </c>
      <c r="B98" s="3">
        <v>5</v>
      </c>
      <c r="C98" s="3" t="s">
        <v>195</v>
      </c>
    </row>
    <row r="99" spans="1:3" x14ac:dyDescent="0.25">
      <c r="A99" s="3">
        <v>31</v>
      </c>
      <c r="B99" s="3">
        <v>6</v>
      </c>
      <c r="C99" s="3" t="s">
        <v>196</v>
      </c>
    </row>
    <row r="100" spans="1:3" x14ac:dyDescent="0.25">
      <c r="A100" s="3">
        <v>31</v>
      </c>
      <c r="B100" s="3">
        <v>7</v>
      </c>
      <c r="C100" s="3" t="s">
        <v>197</v>
      </c>
    </row>
    <row r="101" spans="1:3" x14ac:dyDescent="0.25">
      <c r="A101" s="3">
        <v>31</v>
      </c>
      <c r="B101" s="3">
        <v>8</v>
      </c>
      <c r="C101" s="3" t="s">
        <v>198</v>
      </c>
    </row>
    <row r="102" spans="1:3" x14ac:dyDescent="0.25">
      <c r="A102" s="3">
        <v>31</v>
      </c>
      <c r="B102" s="3">
        <v>9</v>
      </c>
      <c r="C102" s="3" t="s">
        <v>199</v>
      </c>
    </row>
    <row r="103" spans="1:3" x14ac:dyDescent="0.25">
      <c r="A103" s="3">
        <v>31</v>
      </c>
      <c r="B103" s="3">
        <v>10</v>
      </c>
      <c r="C103" s="3" t="s">
        <v>200</v>
      </c>
    </row>
    <row r="104" spans="1:3" x14ac:dyDescent="0.25">
      <c r="A104" s="3">
        <v>32</v>
      </c>
      <c r="B104" s="3">
        <v>1</v>
      </c>
      <c r="C104" s="3" t="s">
        <v>416</v>
      </c>
    </row>
    <row r="105" spans="1:3" x14ac:dyDescent="0.25">
      <c r="A105" s="3">
        <v>33</v>
      </c>
      <c r="B105" s="3">
        <v>1</v>
      </c>
      <c r="C105" s="3" t="s">
        <v>201</v>
      </c>
    </row>
    <row r="106" spans="1:3" x14ac:dyDescent="0.25">
      <c r="A106" s="3">
        <v>33</v>
      </c>
      <c r="B106" s="3">
        <v>2</v>
      </c>
      <c r="C106" s="3" t="s">
        <v>202</v>
      </c>
    </row>
    <row r="107" spans="1:3" x14ac:dyDescent="0.25">
      <c r="A107" s="3">
        <v>33</v>
      </c>
      <c r="B107" s="3">
        <v>3</v>
      </c>
      <c r="C107" s="3" t="s">
        <v>203</v>
      </c>
    </row>
    <row r="108" spans="1:3" x14ac:dyDescent="0.25">
      <c r="A108" s="3">
        <v>33</v>
      </c>
      <c r="B108" s="3">
        <v>4</v>
      </c>
      <c r="C108" s="3" t="s">
        <v>204</v>
      </c>
    </row>
    <row r="109" spans="1:3" x14ac:dyDescent="0.25">
      <c r="A109" s="3">
        <v>33</v>
      </c>
      <c r="B109" s="3">
        <v>5</v>
      </c>
      <c r="C109" s="3" t="s">
        <v>205</v>
      </c>
    </row>
    <row r="110" spans="1:3" x14ac:dyDescent="0.25">
      <c r="A110" s="3">
        <v>33</v>
      </c>
      <c r="B110" s="3">
        <v>6</v>
      </c>
      <c r="C110" s="3" t="s">
        <v>206</v>
      </c>
    </row>
    <row r="111" spans="1:3" x14ac:dyDescent="0.25">
      <c r="A111" s="3">
        <v>33</v>
      </c>
      <c r="B111" s="3">
        <v>7</v>
      </c>
      <c r="C111" s="3" t="s">
        <v>207</v>
      </c>
    </row>
    <row r="112" spans="1:3" x14ac:dyDescent="0.25">
      <c r="A112" s="3">
        <v>33</v>
      </c>
      <c r="B112" s="3">
        <v>8</v>
      </c>
      <c r="C112" s="3" t="s">
        <v>208</v>
      </c>
    </row>
    <row r="113" spans="1:3" x14ac:dyDescent="0.25">
      <c r="A113" s="3">
        <v>33</v>
      </c>
      <c r="B113" s="3">
        <v>9</v>
      </c>
      <c r="C113" s="3" t="s">
        <v>209</v>
      </c>
    </row>
    <row r="114" spans="1:3" x14ac:dyDescent="0.25">
      <c r="A114" s="3">
        <v>33</v>
      </c>
      <c r="B114" s="3">
        <v>10</v>
      </c>
      <c r="C114" s="3" t="s">
        <v>210</v>
      </c>
    </row>
    <row r="115" spans="1:3" x14ac:dyDescent="0.25">
      <c r="A115" s="3">
        <v>34</v>
      </c>
      <c r="B115" s="3">
        <v>1</v>
      </c>
      <c r="C115" s="3" t="s">
        <v>201</v>
      </c>
    </row>
    <row r="116" spans="1:3" x14ac:dyDescent="0.25">
      <c r="A116" s="3">
        <v>34</v>
      </c>
      <c r="B116" s="3">
        <v>2</v>
      </c>
      <c r="C116" s="3" t="s">
        <v>211</v>
      </c>
    </row>
    <row r="117" spans="1:3" x14ac:dyDescent="0.25">
      <c r="A117" s="3">
        <v>35</v>
      </c>
      <c r="B117" s="3">
        <v>1</v>
      </c>
      <c r="C117" s="3" t="s">
        <v>415</v>
      </c>
    </row>
    <row r="118" spans="1:3" x14ac:dyDescent="0.25">
      <c r="A118" s="3">
        <v>36</v>
      </c>
      <c r="B118" s="3">
        <v>1</v>
      </c>
      <c r="C118" s="3" t="s">
        <v>212</v>
      </c>
    </row>
    <row r="119" spans="1:3" x14ac:dyDescent="0.25">
      <c r="A119" s="3">
        <v>36</v>
      </c>
      <c r="B119" s="3">
        <v>2</v>
      </c>
      <c r="C119" s="3" t="s">
        <v>213</v>
      </c>
    </row>
    <row r="120" spans="1:3" x14ac:dyDescent="0.25">
      <c r="A120" s="3">
        <v>36</v>
      </c>
      <c r="B120" s="3">
        <v>3</v>
      </c>
      <c r="C120" s="3" t="s">
        <v>214</v>
      </c>
    </row>
    <row r="121" spans="1:3" x14ac:dyDescent="0.25">
      <c r="A121" s="3">
        <v>37</v>
      </c>
      <c r="B121" s="3">
        <v>1</v>
      </c>
      <c r="C121" s="3" t="s">
        <v>414</v>
      </c>
    </row>
    <row r="122" spans="1:3" x14ac:dyDescent="0.25">
      <c r="A122" s="3">
        <v>38</v>
      </c>
      <c r="B122" s="3">
        <v>1</v>
      </c>
      <c r="C122" s="3" t="s">
        <v>215</v>
      </c>
    </row>
    <row r="123" spans="1:3" x14ac:dyDescent="0.25">
      <c r="A123" s="3">
        <v>38</v>
      </c>
      <c r="B123" s="3">
        <v>2</v>
      </c>
      <c r="C123" s="3" t="s">
        <v>216</v>
      </c>
    </row>
    <row r="124" spans="1:3" x14ac:dyDescent="0.25">
      <c r="A124" s="3">
        <v>38</v>
      </c>
      <c r="B124" s="3">
        <v>3</v>
      </c>
      <c r="C124" s="3" t="s">
        <v>217</v>
      </c>
    </row>
    <row r="125" spans="1:3" x14ac:dyDescent="0.25">
      <c r="A125" s="3">
        <v>38</v>
      </c>
      <c r="B125" s="3">
        <v>4</v>
      </c>
      <c r="C125" s="3" t="s">
        <v>212</v>
      </c>
    </row>
    <row r="126" spans="1:3" x14ac:dyDescent="0.25">
      <c r="A126" s="3">
        <v>39</v>
      </c>
      <c r="B126" s="3">
        <v>1</v>
      </c>
      <c r="C126" s="3" t="s">
        <v>413</v>
      </c>
    </row>
    <row r="127" spans="1:3" x14ac:dyDescent="0.25">
      <c r="A127" s="3">
        <v>40</v>
      </c>
      <c r="B127" s="3">
        <v>1</v>
      </c>
      <c r="C127" s="3" t="s">
        <v>218</v>
      </c>
    </row>
    <row r="128" spans="1:3" x14ac:dyDescent="0.25">
      <c r="A128" s="3">
        <v>41</v>
      </c>
      <c r="B128" s="3">
        <v>1</v>
      </c>
      <c r="C128" s="3" t="s">
        <v>219</v>
      </c>
    </row>
    <row r="129" spans="1:3" x14ac:dyDescent="0.25">
      <c r="A129" s="3">
        <v>42</v>
      </c>
      <c r="B129" s="3">
        <v>1</v>
      </c>
      <c r="C129" s="3" t="s">
        <v>412</v>
      </c>
    </row>
    <row r="130" spans="1:3" x14ac:dyDescent="0.25">
      <c r="A130" s="3">
        <v>43</v>
      </c>
      <c r="B130" s="3">
        <v>1</v>
      </c>
      <c r="C130" s="3" t="s">
        <v>220</v>
      </c>
    </row>
    <row r="131" spans="1:3" x14ac:dyDescent="0.25">
      <c r="A131" s="3">
        <v>44</v>
      </c>
      <c r="B131" s="3">
        <v>1</v>
      </c>
      <c r="C131" s="3" t="s">
        <v>411</v>
      </c>
    </row>
    <row r="132" spans="1:3" x14ac:dyDescent="0.25">
      <c r="A132" s="3">
        <v>45</v>
      </c>
      <c r="B132" s="3">
        <v>1</v>
      </c>
      <c r="C132" s="3" t="s">
        <v>221</v>
      </c>
    </row>
    <row r="133" spans="1:3" x14ac:dyDescent="0.25">
      <c r="A133" s="3">
        <v>45</v>
      </c>
      <c r="B133" s="3">
        <v>2</v>
      </c>
      <c r="C133" s="3" t="s">
        <v>222</v>
      </c>
    </row>
    <row r="134" spans="1:3" x14ac:dyDescent="0.25">
      <c r="A134" s="3">
        <v>46</v>
      </c>
      <c r="B134" s="3">
        <v>1</v>
      </c>
      <c r="C134" s="3" t="s">
        <v>223</v>
      </c>
    </row>
    <row r="135" spans="1:3" x14ac:dyDescent="0.25">
      <c r="A135" s="3">
        <v>46</v>
      </c>
      <c r="B135" s="3">
        <v>2</v>
      </c>
      <c r="C135" s="3" t="s">
        <v>224</v>
      </c>
    </row>
    <row r="136" spans="1:3" x14ac:dyDescent="0.25">
      <c r="A136" s="3">
        <v>47</v>
      </c>
      <c r="B136" s="3">
        <v>1</v>
      </c>
      <c r="C136" s="3" t="s">
        <v>410</v>
      </c>
    </row>
    <row r="137" spans="1:3" x14ac:dyDescent="0.25">
      <c r="A137" s="3">
        <v>48</v>
      </c>
      <c r="B137" s="3">
        <v>1</v>
      </c>
      <c r="C137" s="3" t="s">
        <v>225</v>
      </c>
    </row>
    <row r="138" spans="1:3" x14ac:dyDescent="0.25">
      <c r="A138" s="3">
        <v>48</v>
      </c>
      <c r="B138" s="3">
        <v>2</v>
      </c>
      <c r="C138" s="3" t="s">
        <v>226</v>
      </c>
    </row>
    <row r="139" spans="1:3" x14ac:dyDescent="0.25">
      <c r="A139" s="3">
        <v>48</v>
      </c>
      <c r="B139" s="3">
        <v>3</v>
      </c>
      <c r="C139" s="3" t="s">
        <v>201</v>
      </c>
    </row>
    <row r="140" spans="1:3" x14ac:dyDescent="0.25">
      <c r="A140" s="3">
        <v>48</v>
      </c>
      <c r="B140" s="3">
        <v>4</v>
      </c>
      <c r="C140" s="3" t="s">
        <v>226</v>
      </c>
    </row>
    <row r="141" spans="1:3" x14ac:dyDescent="0.25">
      <c r="A141" s="3">
        <v>48</v>
      </c>
      <c r="B141" s="3">
        <v>5</v>
      </c>
      <c r="C141" s="3" t="s">
        <v>227</v>
      </c>
    </row>
    <row r="142" spans="1:3" x14ac:dyDescent="0.25">
      <c r="A142" s="3">
        <v>48</v>
      </c>
      <c r="B142" s="3">
        <v>6</v>
      </c>
      <c r="C142" s="3" t="s">
        <v>217</v>
      </c>
    </row>
    <row r="143" spans="1:3" x14ac:dyDescent="0.25">
      <c r="A143" s="3">
        <v>48</v>
      </c>
      <c r="B143" s="3">
        <v>7</v>
      </c>
      <c r="C143" s="3" t="s">
        <v>212</v>
      </c>
    </row>
    <row r="144" spans="1:3" x14ac:dyDescent="0.25">
      <c r="A144" s="3">
        <v>49</v>
      </c>
      <c r="B144" s="3">
        <v>1</v>
      </c>
      <c r="C144" s="3" t="s">
        <v>409</v>
      </c>
    </row>
    <row r="145" spans="1:3" x14ac:dyDescent="0.25">
      <c r="A145" s="3">
        <v>50</v>
      </c>
      <c r="B145" s="3">
        <v>1</v>
      </c>
      <c r="C145" s="3" t="s">
        <v>228</v>
      </c>
    </row>
    <row r="146" spans="1:3" x14ac:dyDescent="0.25">
      <c r="A146" s="3">
        <v>50</v>
      </c>
      <c r="B146" s="3">
        <v>2</v>
      </c>
      <c r="C146" s="3" t="s">
        <v>229</v>
      </c>
    </row>
    <row r="147" spans="1:3" x14ac:dyDescent="0.25">
      <c r="A147" s="3">
        <v>51</v>
      </c>
      <c r="B147" s="3">
        <v>1</v>
      </c>
      <c r="C147" s="3" t="s">
        <v>230</v>
      </c>
    </row>
    <row r="148" spans="1:3" x14ac:dyDescent="0.25">
      <c r="A148" s="3">
        <v>51</v>
      </c>
      <c r="B148" s="3">
        <v>2</v>
      </c>
      <c r="C148" s="3" t="s">
        <v>231</v>
      </c>
    </row>
    <row r="149" spans="1:3" x14ac:dyDescent="0.25">
      <c r="A149" s="3">
        <v>51</v>
      </c>
      <c r="B149" s="3">
        <v>3</v>
      </c>
      <c r="C149" s="3" t="s">
        <v>232</v>
      </c>
    </row>
    <row r="150" spans="1:3" x14ac:dyDescent="0.25">
      <c r="A150" s="3">
        <v>52</v>
      </c>
      <c r="B150" s="3">
        <v>1</v>
      </c>
      <c r="C150" s="3" t="s">
        <v>233</v>
      </c>
    </row>
    <row r="151" spans="1:3" x14ac:dyDescent="0.25">
      <c r="A151" s="3">
        <v>52</v>
      </c>
      <c r="B151" s="3">
        <v>2</v>
      </c>
      <c r="C151" s="3" t="s">
        <v>234</v>
      </c>
    </row>
    <row r="152" spans="1:3" x14ac:dyDescent="0.25">
      <c r="A152" s="3">
        <v>52</v>
      </c>
      <c r="B152" s="3">
        <v>3</v>
      </c>
      <c r="C152" s="3" t="s">
        <v>235</v>
      </c>
    </row>
    <row r="153" spans="1:3" x14ac:dyDescent="0.25">
      <c r="A153" s="3">
        <v>52</v>
      </c>
      <c r="B153" s="3">
        <v>4</v>
      </c>
      <c r="C153" s="3" t="s">
        <v>236</v>
      </c>
    </row>
    <row r="154" spans="1:3" x14ac:dyDescent="0.25">
      <c r="A154" s="3">
        <v>52</v>
      </c>
      <c r="B154" s="3">
        <v>5</v>
      </c>
      <c r="C154" s="3" t="s">
        <v>237</v>
      </c>
    </row>
    <row r="155" spans="1:3" x14ac:dyDescent="0.25">
      <c r="A155" s="3">
        <v>53</v>
      </c>
      <c r="B155" s="3">
        <v>1</v>
      </c>
      <c r="C155" s="3" t="s">
        <v>238</v>
      </c>
    </row>
    <row r="156" spans="1:3" x14ac:dyDescent="0.25">
      <c r="A156" s="3">
        <v>53</v>
      </c>
      <c r="B156" s="3">
        <v>2</v>
      </c>
      <c r="C156" s="3" t="s">
        <v>239</v>
      </c>
    </row>
    <row r="157" spans="1:3" x14ac:dyDescent="0.25">
      <c r="A157" s="3">
        <v>54</v>
      </c>
      <c r="B157" s="3">
        <v>1</v>
      </c>
      <c r="C157" s="3" t="s">
        <v>240</v>
      </c>
    </row>
    <row r="158" spans="1:3" x14ac:dyDescent="0.25">
      <c r="A158" s="3">
        <v>54</v>
      </c>
      <c r="B158" s="3">
        <v>2</v>
      </c>
      <c r="C158" s="3" t="s">
        <v>241</v>
      </c>
    </row>
    <row r="159" spans="1:3" x14ac:dyDescent="0.25">
      <c r="A159" s="3">
        <v>54</v>
      </c>
      <c r="B159" s="3">
        <v>3</v>
      </c>
      <c r="C159" s="3" t="s">
        <v>242</v>
      </c>
    </row>
    <row r="160" spans="1:3" x14ac:dyDescent="0.25">
      <c r="A160" s="3">
        <v>54</v>
      </c>
      <c r="B160" s="3">
        <v>4</v>
      </c>
      <c r="C160" s="3" t="s">
        <v>243</v>
      </c>
    </row>
    <row r="161" spans="1:3" x14ac:dyDescent="0.25">
      <c r="A161" s="3">
        <v>55</v>
      </c>
      <c r="B161" s="3">
        <v>1</v>
      </c>
      <c r="C161" s="3" t="s">
        <v>408</v>
      </c>
    </row>
    <row r="162" spans="1:3" x14ac:dyDescent="0.25">
      <c r="A162" s="3">
        <v>56</v>
      </c>
      <c r="B162" s="3">
        <v>1</v>
      </c>
      <c r="C162" s="3" t="s">
        <v>244</v>
      </c>
    </row>
    <row r="163" spans="1:3" x14ac:dyDescent="0.25">
      <c r="A163" s="3">
        <v>56</v>
      </c>
      <c r="B163" s="3">
        <v>2</v>
      </c>
      <c r="C163" s="3" t="s">
        <v>245</v>
      </c>
    </row>
    <row r="164" spans="1:3" x14ac:dyDescent="0.25">
      <c r="A164" s="3">
        <v>56</v>
      </c>
      <c r="B164" s="3">
        <v>3</v>
      </c>
      <c r="C164" s="3" t="s">
        <v>246</v>
      </c>
    </row>
    <row r="165" spans="1:3" x14ac:dyDescent="0.25">
      <c r="A165" s="3">
        <v>56</v>
      </c>
      <c r="B165" s="3">
        <v>4</v>
      </c>
      <c r="C165" s="3" t="s">
        <v>247</v>
      </c>
    </row>
    <row r="166" spans="1:3" x14ac:dyDescent="0.25">
      <c r="A166" s="3">
        <v>57</v>
      </c>
      <c r="B166" s="3">
        <v>1</v>
      </c>
      <c r="C166" s="3" t="s">
        <v>248</v>
      </c>
    </row>
    <row r="167" spans="1:3" x14ac:dyDescent="0.25">
      <c r="A167" s="3">
        <v>57</v>
      </c>
      <c r="B167" s="3">
        <v>2</v>
      </c>
      <c r="C167" s="3" t="s">
        <v>249</v>
      </c>
    </row>
    <row r="168" spans="1:3" x14ac:dyDescent="0.25">
      <c r="A168" s="3">
        <v>57</v>
      </c>
      <c r="B168" s="3">
        <v>3</v>
      </c>
      <c r="C168" s="3" t="s">
        <v>250</v>
      </c>
    </row>
    <row r="169" spans="1:3" x14ac:dyDescent="0.25">
      <c r="A169" s="3">
        <v>57</v>
      </c>
      <c r="B169" s="3">
        <v>4</v>
      </c>
      <c r="C169" s="3" t="s">
        <v>251</v>
      </c>
    </row>
    <row r="170" spans="1:3" x14ac:dyDescent="0.25">
      <c r="A170" s="3">
        <v>57</v>
      </c>
      <c r="B170" s="3">
        <v>5</v>
      </c>
      <c r="C170" s="3" t="s">
        <v>252</v>
      </c>
    </row>
    <row r="171" spans="1:3" x14ac:dyDescent="0.25">
      <c r="A171" s="3">
        <v>58</v>
      </c>
      <c r="B171" s="3">
        <v>1</v>
      </c>
      <c r="C171" s="3" t="s">
        <v>253</v>
      </c>
    </row>
    <row r="172" spans="1:3" x14ac:dyDescent="0.25">
      <c r="A172" s="3">
        <v>58</v>
      </c>
      <c r="B172" s="3">
        <v>2</v>
      </c>
      <c r="C172" s="3" t="s">
        <v>254</v>
      </c>
    </row>
    <row r="173" spans="1:3" x14ac:dyDescent="0.25">
      <c r="A173" s="3">
        <v>58</v>
      </c>
      <c r="B173" s="3">
        <v>3</v>
      </c>
      <c r="C173" s="3" t="s">
        <v>255</v>
      </c>
    </row>
    <row r="174" spans="1:3" x14ac:dyDescent="0.25">
      <c r="A174" s="3">
        <v>58</v>
      </c>
      <c r="B174" s="3">
        <v>4</v>
      </c>
      <c r="C174" s="3" t="s">
        <v>256</v>
      </c>
    </row>
    <row r="175" spans="1:3" x14ac:dyDescent="0.25">
      <c r="A175" s="3">
        <v>58</v>
      </c>
      <c r="B175" s="3">
        <v>5</v>
      </c>
      <c r="C175" s="3" t="s">
        <v>257</v>
      </c>
    </row>
    <row r="176" spans="1:3" x14ac:dyDescent="0.25">
      <c r="A176" s="3">
        <v>58</v>
      </c>
      <c r="B176" s="3">
        <v>6</v>
      </c>
      <c r="C176" s="3" t="s">
        <v>258</v>
      </c>
    </row>
    <row r="177" spans="1:3" x14ac:dyDescent="0.25">
      <c r="A177" s="3">
        <v>59</v>
      </c>
      <c r="B177" s="3">
        <v>1</v>
      </c>
      <c r="C177" s="3" t="s">
        <v>407</v>
      </c>
    </row>
    <row r="178" spans="1:3" x14ac:dyDescent="0.25">
      <c r="A178" s="3">
        <v>60</v>
      </c>
      <c r="B178" s="3">
        <v>1</v>
      </c>
      <c r="C178" s="3" t="s">
        <v>4</v>
      </c>
    </row>
    <row r="179" spans="1:3" x14ac:dyDescent="0.25">
      <c r="A179" s="3">
        <v>61</v>
      </c>
      <c r="B179" s="3">
        <v>1</v>
      </c>
      <c r="C179" s="3" t="s">
        <v>8</v>
      </c>
    </row>
    <row r="180" spans="1:3" x14ac:dyDescent="0.25">
      <c r="A180" s="3">
        <v>61</v>
      </c>
      <c r="B180" s="3">
        <v>2</v>
      </c>
      <c r="C180" s="3" t="s">
        <v>12</v>
      </c>
    </row>
    <row r="181" spans="1:3" x14ac:dyDescent="0.25">
      <c r="A181" s="3">
        <v>61</v>
      </c>
      <c r="B181" s="3">
        <v>3</v>
      </c>
      <c r="C181" s="3" t="s">
        <v>406</v>
      </c>
    </row>
    <row r="182" spans="1:3" x14ac:dyDescent="0.25">
      <c r="A182" s="3">
        <v>62</v>
      </c>
      <c r="B182" s="3">
        <v>1</v>
      </c>
      <c r="C182" s="3" t="s">
        <v>18</v>
      </c>
    </row>
    <row r="183" spans="1:3" x14ac:dyDescent="0.25">
      <c r="A183" s="3">
        <v>62</v>
      </c>
      <c r="B183" s="3">
        <v>2</v>
      </c>
      <c r="C183" s="3" t="s">
        <v>20</v>
      </c>
    </row>
    <row r="184" spans="1:3" x14ac:dyDescent="0.25">
      <c r="A184" s="3">
        <v>62</v>
      </c>
      <c r="B184" s="3">
        <v>3</v>
      </c>
      <c r="C184" s="3" t="s">
        <v>22</v>
      </c>
    </row>
    <row r="185" spans="1:3" x14ac:dyDescent="0.25">
      <c r="A185" s="3">
        <v>63</v>
      </c>
      <c r="B185" s="3">
        <v>1</v>
      </c>
      <c r="C185" s="3" t="s">
        <v>24</v>
      </c>
    </row>
    <row r="186" spans="1:3" x14ac:dyDescent="0.25">
      <c r="A186" s="3">
        <v>64</v>
      </c>
      <c r="B186" s="3">
        <v>1</v>
      </c>
      <c r="C186" s="3" t="s">
        <v>27</v>
      </c>
    </row>
    <row r="187" spans="1:3" x14ac:dyDescent="0.25">
      <c r="A187" s="3">
        <v>64</v>
      </c>
      <c r="B187" s="3">
        <v>2</v>
      </c>
      <c r="C187" s="3" t="s">
        <v>30</v>
      </c>
    </row>
    <row r="188" spans="1:3" x14ac:dyDescent="0.25">
      <c r="A188" s="3">
        <v>64</v>
      </c>
      <c r="B188" s="3">
        <v>3</v>
      </c>
      <c r="C188" s="3" t="s">
        <v>33</v>
      </c>
    </row>
    <row r="189" spans="1:3" x14ac:dyDescent="0.25">
      <c r="A189" s="3">
        <v>64</v>
      </c>
      <c r="B189" s="3">
        <v>4</v>
      </c>
      <c r="C189" s="3" t="s">
        <v>36</v>
      </c>
    </row>
    <row r="190" spans="1:3" x14ac:dyDescent="0.25">
      <c r="A190" s="3">
        <v>65</v>
      </c>
      <c r="B190" s="3">
        <v>1</v>
      </c>
      <c r="C190" s="3" t="s">
        <v>38</v>
      </c>
    </row>
    <row r="191" spans="1:3" x14ac:dyDescent="0.25">
      <c r="A191" s="3">
        <v>66</v>
      </c>
      <c r="B191" s="3">
        <v>1</v>
      </c>
      <c r="C191" s="5" t="s">
        <v>478</v>
      </c>
    </row>
    <row r="192" spans="1:3" x14ac:dyDescent="0.25">
      <c r="A192" s="3">
        <v>66</v>
      </c>
      <c r="B192" s="3">
        <v>2</v>
      </c>
      <c r="C192" s="3" t="s">
        <v>405</v>
      </c>
    </row>
    <row r="193" spans="1:3" x14ac:dyDescent="0.25">
      <c r="A193" s="3">
        <v>66</v>
      </c>
      <c r="B193" s="3">
        <v>3</v>
      </c>
      <c r="C193" s="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8"/>
  <sheetViews>
    <sheetView topLeftCell="B53" zoomScale="84" zoomScaleNormal="84" workbookViewId="0">
      <selection activeCell="B70" sqref="B70"/>
    </sheetView>
  </sheetViews>
  <sheetFormatPr defaultRowHeight="15" x14ac:dyDescent="0.2"/>
  <cols>
    <col min="1" max="1" width="9.33203125" style="1"/>
    <col min="2" max="2" width="29.33203125" style="1" customWidth="1"/>
    <col min="3" max="3" width="12" style="1" bestFit="1" customWidth="1"/>
    <col min="4" max="4" width="53.5" style="1" bestFit="1" customWidth="1"/>
    <col min="5" max="5" width="210.1640625" style="1" bestFit="1" customWidth="1"/>
    <col min="6" max="6" width="2.1640625" style="1" customWidth="1"/>
    <col min="7" max="7" width="2.5" style="1" customWidth="1"/>
    <col min="8" max="8" width="3.33203125" style="1" customWidth="1"/>
    <col min="9" max="16384" width="9.33203125" style="1"/>
  </cols>
  <sheetData>
    <row r="1" spans="2:5" ht="15.75" x14ac:dyDescent="0.2">
      <c r="B1" s="1" t="s">
        <v>0</v>
      </c>
      <c r="C1" s="1" t="s">
        <v>1</v>
      </c>
      <c r="D1" s="1" t="s">
        <v>2</v>
      </c>
      <c r="E1" s="1" t="s">
        <v>3</v>
      </c>
    </row>
    <row r="2" spans="2:5" x14ac:dyDescent="0.2">
      <c r="B2" s="1" t="s">
        <v>62</v>
      </c>
      <c r="C2" s="1" t="s">
        <v>5</v>
      </c>
      <c r="D2" s="1" t="s">
        <v>63</v>
      </c>
      <c r="E2" s="1" t="s">
        <v>64</v>
      </c>
    </row>
    <row r="3" spans="2:5" x14ac:dyDescent="0.2">
      <c r="B3" s="1" t="s">
        <v>65</v>
      </c>
      <c r="C3" s="1" t="s">
        <v>5</v>
      </c>
      <c r="D3" s="1" t="s">
        <v>66</v>
      </c>
      <c r="E3" s="1" t="s">
        <v>67</v>
      </c>
    </row>
    <row r="4" spans="2:5" x14ac:dyDescent="0.2">
      <c r="B4" s="1" t="s">
        <v>68</v>
      </c>
      <c r="C4" s="1" t="s">
        <v>15</v>
      </c>
      <c r="D4" s="1" t="s">
        <v>16</v>
      </c>
      <c r="E4" s="1" t="s">
        <v>69</v>
      </c>
    </row>
    <row r="5" spans="2:5" x14ac:dyDescent="0.2">
      <c r="B5" s="1" t="s">
        <v>70</v>
      </c>
      <c r="C5" s="1" t="s">
        <v>15</v>
      </c>
      <c r="D5" s="1" t="s">
        <v>16</v>
      </c>
      <c r="E5" s="1" t="s">
        <v>71</v>
      </c>
    </row>
    <row r="6" spans="2:5" x14ac:dyDescent="0.2">
      <c r="B6" s="1" t="s">
        <v>72</v>
      </c>
      <c r="C6" s="1" t="s">
        <v>15</v>
      </c>
      <c r="D6" s="1" t="s">
        <v>16</v>
      </c>
      <c r="E6" s="1" t="s">
        <v>73</v>
      </c>
    </row>
    <row r="7" spans="2:5" x14ac:dyDescent="0.2">
      <c r="B7" s="1" t="s">
        <v>74</v>
      </c>
      <c r="C7" s="1" t="s">
        <v>15</v>
      </c>
      <c r="D7" s="1" t="s">
        <v>75</v>
      </c>
      <c r="E7" s="1" t="s">
        <v>76</v>
      </c>
    </row>
    <row r="8" spans="2:5" x14ac:dyDescent="0.2">
      <c r="B8" s="1" t="s">
        <v>77</v>
      </c>
      <c r="C8" s="1" t="s">
        <v>15</v>
      </c>
      <c r="D8" s="1" t="s">
        <v>16</v>
      </c>
      <c r="E8" s="1" t="s">
        <v>78</v>
      </c>
    </row>
    <row r="9" spans="2:5" x14ac:dyDescent="0.2">
      <c r="B9" s="1" t="s">
        <v>79</v>
      </c>
      <c r="C9" s="1" t="s">
        <v>15</v>
      </c>
      <c r="D9" s="1" t="s">
        <v>80</v>
      </c>
      <c r="E9" s="1" t="s">
        <v>81</v>
      </c>
    </row>
    <row r="10" spans="2:5" x14ac:dyDescent="0.2">
      <c r="B10" s="1" t="s">
        <v>82</v>
      </c>
      <c r="C10" s="1" t="s">
        <v>15</v>
      </c>
      <c r="D10" s="1" t="s">
        <v>16</v>
      </c>
      <c r="E10" s="1" t="s">
        <v>83</v>
      </c>
    </row>
    <row r="11" spans="2:5" x14ac:dyDescent="0.2">
      <c r="B11" s="1" t="s">
        <v>84</v>
      </c>
      <c r="C11" s="1" t="s">
        <v>15</v>
      </c>
      <c r="D11" s="1" t="s">
        <v>16</v>
      </c>
      <c r="E11" s="1" t="s">
        <v>85</v>
      </c>
    </row>
    <row r="12" spans="2:5" x14ac:dyDescent="0.2">
      <c r="B12" s="1" t="s">
        <v>86</v>
      </c>
      <c r="C12" s="1" t="s">
        <v>5</v>
      </c>
      <c r="D12" s="1" t="s">
        <v>87</v>
      </c>
      <c r="E12" s="1" t="s">
        <v>88</v>
      </c>
    </row>
    <row r="13" spans="2:5" x14ac:dyDescent="0.2">
      <c r="B13" s="1" t="s">
        <v>89</v>
      </c>
      <c r="C13" s="1" t="s">
        <v>5</v>
      </c>
      <c r="D13" s="1" t="s">
        <v>90</v>
      </c>
      <c r="E13" s="1" t="s">
        <v>91</v>
      </c>
    </row>
    <row r="14" spans="2:5" x14ac:dyDescent="0.2">
      <c r="B14" s="1" t="s">
        <v>92</v>
      </c>
      <c r="C14" s="1" t="s">
        <v>15</v>
      </c>
      <c r="D14" s="1" t="s">
        <v>93</v>
      </c>
      <c r="E14" s="1" t="s">
        <v>94</v>
      </c>
    </row>
    <row r="15" spans="2:5" x14ac:dyDescent="0.2">
      <c r="B15" s="1" t="s">
        <v>95</v>
      </c>
      <c r="C15" s="1" t="s">
        <v>15</v>
      </c>
      <c r="D15" s="1" t="s">
        <v>96</v>
      </c>
      <c r="E15" s="1" t="s">
        <v>97</v>
      </c>
    </row>
    <row r="16" spans="2:5" x14ac:dyDescent="0.2">
      <c r="B16" s="1" t="s">
        <v>98</v>
      </c>
      <c r="C16" s="1" t="s">
        <v>15</v>
      </c>
      <c r="D16" s="1" t="s">
        <v>96</v>
      </c>
      <c r="E16" s="1" t="s">
        <v>99</v>
      </c>
    </row>
    <row r="17" spans="2:5" x14ac:dyDescent="0.2">
      <c r="B17" s="1" t="s">
        <v>100</v>
      </c>
      <c r="C17" s="1" t="s">
        <v>9</v>
      </c>
      <c r="D17" s="1" t="s">
        <v>10</v>
      </c>
      <c r="E17" s="1" t="s">
        <v>101</v>
      </c>
    </row>
    <row r="18" spans="2:5" x14ac:dyDescent="0.2">
      <c r="B18" s="1" t="s">
        <v>102</v>
      </c>
      <c r="C18" s="1" t="s">
        <v>9</v>
      </c>
      <c r="D18" s="1" t="s">
        <v>103</v>
      </c>
      <c r="E18" s="1" t="s">
        <v>104</v>
      </c>
    </row>
    <row r="19" spans="2:5" x14ac:dyDescent="0.2">
      <c r="B19" s="1" t="s">
        <v>105</v>
      </c>
      <c r="C19" s="1" t="s">
        <v>9</v>
      </c>
      <c r="D19" s="1" t="s">
        <v>106</v>
      </c>
      <c r="E19" s="1" t="s">
        <v>107</v>
      </c>
    </row>
    <row r="20" spans="2:5" x14ac:dyDescent="0.2">
      <c r="B20" s="1" t="s">
        <v>108</v>
      </c>
      <c r="C20" s="1" t="s">
        <v>9</v>
      </c>
      <c r="D20" s="1" t="s">
        <v>106</v>
      </c>
      <c r="E20" s="1" t="s">
        <v>109</v>
      </c>
    </row>
    <row r="21" spans="2:5" x14ac:dyDescent="0.2">
      <c r="B21" s="1" t="s">
        <v>110</v>
      </c>
      <c r="C21" s="1" t="s">
        <v>15</v>
      </c>
      <c r="D21" s="1" t="s">
        <v>111</v>
      </c>
      <c r="E21" s="1" t="s">
        <v>112</v>
      </c>
    </row>
    <row r="22" spans="2:5" x14ac:dyDescent="0.2">
      <c r="B22" s="1" t="s">
        <v>113</v>
      </c>
      <c r="C22" s="1" t="s">
        <v>15</v>
      </c>
      <c r="D22" s="1" t="s">
        <v>80</v>
      </c>
      <c r="E22" s="1" t="s">
        <v>397</v>
      </c>
    </row>
    <row r="23" spans="2:5" x14ac:dyDescent="0.2">
      <c r="B23" s="1" t="s">
        <v>114</v>
      </c>
      <c r="C23" s="1" t="s">
        <v>5</v>
      </c>
      <c r="D23" s="1" t="s">
        <v>388</v>
      </c>
      <c r="E23" s="1" t="s">
        <v>115</v>
      </c>
    </row>
    <row r="24" spans="2:5" x14ac:dyDescent="0.2">
      <c r="B24" s="1" t="s">
        <v>116</v>
      </c>
      <c r="C24" s="1" t="s">
        <v>9</v>
      </c>
      <c r="D24" s="1" t="s">
        <v>16</v>
      </c>
      <c r="E24" s="1" t="s">
        <v>117</v>
      </c>
    </row>
    <row r="25" spans="2:5" x14ac:dyDescent="0.2">
      <c r="B25" s="1" t="s">
        <v>118</v>
      </c>
      <c r="C25" s="1" t="s">
        <v>9</v>
      </c>
      <c r="D25" s="1" t="s">
        <v>119</v>
      </c>
      <c r="E25" s="1" t="s">
        <v>120</v>
      </c>
    </row>
    <row r="26" spans="2:5" x14ac:dyDescent="0.2">
      <c r="B26" s="1" t="s">
        <v>121</v>
      </c>
      <c r="C26" s="1" t="s">
        <v>15</v>
      </c>
      <c r="D26" s="1" t="s">
        <v>80</v>
      </c>
      <c r="E26" s="1" t="s">
        <v>122</v>
      </c>
    </row>
    <row r="27" spans="2:5" x14ac:dyDescent="0.2">
      <c r="B27" s="1" t="s">
        <v>123</v>
      </c>
      <c r="C27" s="1" t="s">
        <v>15</v>
      </c>
      <c r="D27" s="1" t="s">
        <v>96</v>
      </c>
      <c r="E27" s="1" t="s">
        <v>124</v>
      </c>
    </row>
    <row r="28" spans="2:5" x14ac:dyDescent="0.2">
      <c r="B28" s="1" t="s">
        <v>125</v>
      </c>
      <c r="C28" s="1" t="s">
        <v>9</v>
      </c>
      <c r="D28" s="1" t="s">
        <v>106</v>
      </c>
      <c r="E28" s="1" t="s">
        <v>126</v>
      </c>
    </row>
    <row r="29" spans="2:5" x14ac:dyDescent="0.2">
      <c r="B29" s="1" t="s">
        <v>127</v>
      </c>
      <c r="C29" s="1" t="s">
        <v>15</v>
      </c>
      <c r="D29" s="1" t="s">
        <v>128</v>
      </c>
      <c r="E29" s="1" t="s">
        <v>129</v>
      </c>
    </row>
    <row r="30" spans="2:5" x14ac:dyDescent="0.2">
      <c r="B30" s="1" t="s">
        <v>130</v>
      </c>
      <c r="C30" s="1" t="s">
        <v>9</v>
      </c>
      <c r="D30" s="1" t="s">
        <v>80</v>
      </c>
      <c r="E30" s="1" t="s">
        <v>131</v>
      </c>
    </row>
    <row r="31" spans="2:5" x14ac:dyDescent="0.2">
      <c r="B31" s="1" t="s">
        <v>132</v>
      </c>
      <c r="C31" s="1" t="s">
        <v>5</v>
      </c>
      <c r="D31" s="1" t="s">
        <v>133</v>
      </c>
      <c r="E31" s="1" t="s">
        <v>134</v>
      </c>
    </row>
    <row r="32" spans="2:5" x14ac:dyDescent="0.2">
      <c r="B32" s="1" t="s">
        <v>135</v>
      </c>
      <c r="C32" s="1" t="s">
        <v>5</v>
      </c>
      <c r="D32" s="1" t="s">
        <v>389</v>
      </c>
      <c r="E32" s="1" t="s">
        <v>136</v>
      </c>
    </row>
    <row r="33" spans="2:5" x14ac:dyDescent="0.2">
      <c r="B33" s="1" t="s">
        <v>137</v>
      </c>
      <c r="C33" s="1" t="s">
        <v>15</v>
      </c>
      <c r="D33" s="1" t="s">
        <v>138</v>
      </c>
      <c r="E33" s="1" t="s">
        <v>139</v>
      </c>
    </row>
    <row r="34" spans="2:5" x14ac:dyDescent="0.2">
      <c r="B34" s="1" t="s">
        <v>140</v>
      </c>
      <c r="C34" s="1" t="s">
        <v>9</v>
      </c>
      <c r="D34" s="1" t="s">
        <v>16</v>
      </c>
      <c r="E34" s="1" t="s">
        <v>141</v>
      </c>
    </row>
    <row r="35" spans="2:5" x14ac:dyDescent="0.2">
      <c r="B35" s="1" t="s">
        <v>142</v>
      </c>
      <c r="C35" s="1" t="s">
        <v>15</v>
      </c>
      <c r="D35" s="1" t="s">
        <v>16</v>
      </c>
      <c r="E35" s="1" t="s">
        <v>398</v>
      </c>
    </row>
    <row r="36" spans="2:5" x14ac:dyDescent="0.2">
      <c r="B36" s="1" t="s">
        <v>143</v>
      </c>
      <c r="C36" s="1" t="s">
        <v>15</v>
      </c>
      <c r="D36" s="1" t="s">
        <v>16</v>
      </c>
      <c r="E36" s="1" t="s">
        <v>144</v>
      </c>
    </row>
    <row r="37" spans="2:5" x14ac:dyDescent="0.2">
      <c r="B37" s="1" t="s">
        <v>145</v>
      </c>
      <c r="C37" s="1" t="s">
        <v>9</v>
      </c>
      <c r="D37" s="1" t="s">
        <v>16</v>
      </c>
      <c r="E37" s="1" t="s">
        <v>146</v>
      </c>
    </row>
    <row r="38" spans="2:5" x14ac:dyDescent="0.2">
      <c r="B38" s="1" t="s">
        <v>147</v>
      </c>
      <c r="C38" s="1" t="s">
        <v>15</v>
      </c>
      <c r="D38" s="1" t="s">
        <v>16</v>
      </c>
      <c r="E38" s="1" t="s">
        <v>399</v>
      </c>
    </row>
    <row r="39" spans="2:5" x14ac:dyDescent="0.2">
      <c r="B39" s="1" t="s">
        <v>148</v>
      </c>
      <c r="C39" s="1" t="s">
        <v>9</v>
      </c>
      <c r="D39" s="1" t="s">
        <v>80</v>
      </c>
      <c r="E39" s="1" t="s">
        <v>149</v>
      </c>
    </row>
    <row r="40" spans="2:5" x14ac:dyDescent="0.2">
      <c r="B40" s="1" t="s">
        <v>150</v>
      </c>
      <c r="C40" s="1" t="s">
        <v>15</v>
      </c>
      <c r="D40" s="1" t="s">
        <v>96</v>
      </c>
      <c r="E40" s="1" t="s">
        <v>151</v>
      </c>
    </row>
    <row r="41" spans="2:5" x14ac:dyDescent="0.2">
      <c r="B41" s="1" t="s">
        <v>152</v>
      </c>
      <c r="C41" s="1" t="s">
        <v>155</v>
      </c>
      <c r="D41" s="1" t="s">
        <v>153</v>
      </c>
      <c r="E41" s="1" t="s">
        <v>154</v>
      </c>
    </row>
    <row r="42" spans="2:5" x14ac:dyDescent="0.2">
      <c r="B42" s="1" t="s">
        <v>157</v>
      </c>
      <c r="C42" s="1" t="s">
        <v>15</v>
      </c>
      <c r="D42" s="1" t="s">
        <v>25</v>
      </c>
      <c r="E42" s="1" t="s">
        <v>290</v>
      </c>
    </row>
    <row r="43" spans="2:5" x14ac:dyDescent="0.2">
      <c r="B43" s="1" t="s">
        <v>158</v>
      </c>
      <c r="C43" s="1" t="s">
        <v>15</v>
      </c>
      <c r="D43" s="1" t="s">
        <v>25</v>
      </c>
      <c r="E43" s="1" t="s">
        <v>291</v>
      </c>
    </row>
    <row r="44" spans="2:5" x14ac:dyDescent="0.2">
      <c r="B44" s="1" t="s">
        <v>159</v>
      </c>
      <c r="C44" s="1" t="s">
        <v>15</v>
      </c>
      <c r="D44" s="1" t="s">
        <v>25</v>
      </c>
      <c r="E44" s="1" t="s">
        <v>292</v>
      </c>
    </row>
    <row r="45" spans="2:5" x14ac:dyDescent="0.2">
      <c r="B45" s="1" t="s">
        <v>160</v>
      </c>
      <c r="C45" s="1" t="s">
        <v>15</v>
      </c>
      <c r="D45" s="1" t="s">
        <v>25</v>
      </c>
      <c r="E45" s="1" t="s">
        <v>293</v>
      </c>
    </row>
    <row r="46" spans="2:5" x14ac:dyDescent="0.2">
      <c r="B46" s="1" t="s">
        <v>161</v>
      </c>
      <c r="C46" s="1" t="s">
        <v>5</v>
      </c>
      <c r="D46" s="1" t="s">
        <v>259</v>
      </c>
      <c r="E46" s="1" t="s">
        <v>294</v>
      </c>
    </row>
    <row r="47" spans="2:5" x14ac:dyDescent="0.2">
      <c r="B47" s="1" t="s">
        <v>162</v>
      </c>
      <c r="C47" s="1" t="s">
        <v>5</v>
      </c>
      <c r="D47" s="1" t="s">
        <v>390</v>
      </c>
      <c r="E47" s="1" t="s">
        <v>295</v>
      </c>
    </row>
    <row r="48" spans="2:5" x14ac:dyDescent="0.2">
      <c r="B48" s="1" t="s">
        <v>163</v>
      </c>
      <c r="C48" s="1" t="s">
        <v>5</v>
      </c>
      <c r="D48" s="1" t="s">
        <v>391</v>
      </c>
      <c r="E48" s="1" t="s">
        <v>400</v>
      </c>
    </row>
    <row r="49" spans="2:5" x14ac:dyDescent="0.2">
      <c r="B49" s="1" t="s">
        <v>164</v>
      </c>
      <c r="C49" s="1" t="s">
        <v>5</v>
      </c>
      <c r="D49" s="1" t="s">
        <v>392</v>
      </c>
      <c r="E49" s="1" t="s">
        <v>296</v>
      </c>
    </row>
    <row r="50" spans="2:5" x14ac:dyDescent="0.2">
      <c r="B50" s="1" t="s">
        <v>165</v>
      </c>
      <c r="C50" s="1" t="s">
        <v>5</v>
      </c>
      <c r="D50" s="1" t="s">
        <v>393</v>
      </c>
      <c r="E50" s="1" t="s">
        <v>297</v>
      </c>
    </row>
    <row r="51" spans="2:5" x14ac:dyDescent="0.2">
      <c r="B51" s="1" t="s">
        <v>166</v>
      </c>
      <c r="C51" s="1" t="s">
        <v>15</v>
      </c>
      <c r="D51" s="1" t="s">
        <v>10</v>
      </c>
      <c r="E51" s="1" t="s">
        <v>298</v>
      </c>
    </row>
    <row r="52" spans="2:5" x14ac:dyDescent="0.2">
      <c r="B52" s="1" t="s">
        <v>167</v>
      </c>
      <c r="C52" s="1" t="s">
        <v>15</v>
      </c>
      <c r="D52" s="1" t="s">
        <v>111</v>
      </c>
      <c r="E52" s="1" t="s">
        <v>299</v>
      </c>
    </row>
    <row r="53" spans="2:5" x14ac:dyDescent="0.2">
      <c r="B53" s="1" t="s">
        <v>168</v>
      </c>
      <c r="C53" s="1" t="s">
        <v>9</v>
      </c>
      <c r="D53" s="1" t="s">
        <v>106</v>
      </c>
      <c r="E53" s="1" t="s">
        <v>300</v>
      </c>
    </row>
    <row r="54" spans="2:5" x14ac:dyDescent="0.2">
      <c r="B54" s="1" t="s">
        <v>169</v>
      </c>
      <c r="C54" s="1" t="s">
        <v>15</v>
      </c>
      <c r="D54" s="1" t="s">
        <v>260</v>
      </c>
      <c r="E54" s="1" t="s">
        <v>301</v>
      </c>
    </row>
    <row r="55" spans="2:5" x14ac:dyDescent="0.2">
      <c r="B55" s="1" t="s">
        <v>170</v>
      </c>
      <c r="C55" s="1" t="s">
        <v>9</v>
      </c>
      <c r="D55" s="1" t="s">
        <v>119</v>
      </c>
      <c r="E55" s="1" t="s">
        <v>401</v>
      </c>
    </row>
    <row r="56" spans="2:5" x14ac:dyDescent="0.2">
      <c r="B56" s="1" t="s">
        <v>171</v>
      </c>
      <c r="C56" s="1" t="s">
        <v>15</v>
      </c>
      <c r="D56" s="1" t="s">
        <v>25</v>
      </c>
      <c r="E56" s="1" t="s">
        <v>302</v>
      </c>
    </row>
    <row r="57" spans="2:5" x14ac:dyDescent="0.2">
      <c r="B57" s="1" t="s">
        <v>172</v>
      </c>
      <c r="C57" s="1" t="s">
        <v>15</v>
      </c>
      <c r="D57" s="1" t="s">
        <v>16</v>
      </c>
      <c r="E57" s="1" t="s">
        <v>303</v>
      </c>
    </row>
    <row r="58" spans="2:5" x14ac:dyDescent="0.2">
      <c r="B58" s="1" t="s">
        <v>173</v>
      </c>
      <c r="C58" s="1" t="s">
        <v>9</v>
      </c>
      <c r="D58" s="1" t="s">
        <v>106</v>
      </c>
      <c r="E58" s="1" t="s">
        <v>304</v>
      </c>
    </row>
    <row r="59" spans="2:5" x14ac:dyDescent="0.2">
      <c r="B59" s="1" t="s">
        <v>174</v>
      </c>
      <c r="C59" s="1" t="s">
        <v>9</v>
      </c>
      <c r="D59" s="1" t="s">
        <v>106</v>
      </c>
      <c r="E59" s="1" t="s">
        <v>305</v>
      </c>
    </row>
    <row r="60" spans="2:5" x14ac:dyDescent="0.2">
      <c r="B60" s="1" t="s">
        <v>175</v>
      </c>
      <c r="C60" s="1" t="s">
        <v>15</v>
      </c>
      <c r="D60" s="1" t="s">
        <v>16</v>
      </c>
      <c r="E60" s="1" t="s">
        <v>306</v>
      </c>
    </row>
    <row r="61" spans="2:5" x14ac:dyDescent="0.2">
      <c r="B61" s="1" t="s">
        <v>176</v>
      </c>
      <c r="C61" s="1" t="s">
        <v>15</v>
      </c>
      <c r="D61" s="1" t="s">
        <v>25</v>
      </c>
      <c r="E61" s="1" t="s">
        <v>307</v>
      </c>
    </row>
    <row r="62" spans="2:5" x14ac:dyDescent="0.2">
      <c r="B62" s="1" t="s">
        <v>177</v>
      </c>
      <c r="C62" s="1" t="s">
        <v>15</v>
      </c>
      <c r="D62" s="1" t="s">
        <v>16</v>
      </c>
      <c r="E62" s="1" t="s">
        <v>308</v>
      </c>
    </row>
    <row r="63" spans="2:5" x14ac:dyDescent="0.2">
      <c r="B63" s="1" t="s">
        <v>178</v>
      </c>
      <c r="C63" s="1" t="s">
        <v>9</v>
      </c>
      <c r="D63" s="1" t="s">
        <v>261</v>
      </c>
      <c r="E63" s="1" t="s">
        <v>309</v>
      </c>
    </row>
    <row r="64" spans="2:5" x14ac:dyDescent="0.2">
      <c r="B64" s="1" t="s">
        <v>179</v>
      </c>
      <c r="C64" s="1" t="s">
        <v>15</v>
      </c>
      <c r="D64" s="1" t="s">
        <v>25</v>
      </c>
      <c r="E64" s="1" t="s">
        <v>310</v>
      </c>
    </row>
    <row r="65" spans="2:5" x14ac:dyDescent="0.2">
      <c r="B65" s="1" t="s">
        <v>180</v>
      </c>
      <c r="C65" s="1" t="s">
        <v>15</v>
      </c>
      <c r="D65" s="1" t="s">
        <v>25</v>
      </c>
      <c r="E65" s="1" t="s">
        <v>311</v>
      </c>
    </row>
    <row r="66" spans="2:5" x14ac:dyDescent="0.2">
      <c r="B66" s="1" t="s">
        <v>181</v>
      </c>
      <c r="C66" s="1" t="s">
        <v>9</v>
      </c>
      <c r="D66" s="1" t="s">
        <v>10</v>
      </c>
      <c r="E66" s="1" t="s">
        <v>312</v>
      </c>
    </row>
    <row r="67" spans="2:5" x14ac:dyDescent="0.2">
      <c r="B67" s="1" t="s">
        <v>182</v>
      </c>
      <c r="C67" s="1" t="s">
        <v>9</v>
      </c>
      <c r="D67" s="1" t="s">
        <v>10</v>
      </c>
      <c r="E67" s="1" t="s">
        <v>313</v>
      </c>
    </row>
    <row r="68" spans="2:5" x14ac:dyDescent="0.2">
      <c r="B68" s="1" t="s">
        <v>183</v>
      </c>
      <c r="C68" s="1" t="s">
        <v>9</v>
      </c>
      <c r="D68" s="1" t="s">
        <v>10</v>
      </c>
      <c r="E68" s="1" t="s">
        <v>314</v>
      </c>
    </row>
    <row r="69" spans="2:5" x14ac:dyDescent="0.2">
      <c r="B69" s="1" t="s">
        <v>184</v>
      </c>
      <c r="C69" s="1" t="s">
        <v>15</v>
      </c>
      <c r="D69" s="1" t="s">
        <v>16</v>
      </c>
      <c r="E69" s="1" t="s">
        <v>315</v>
      </c>
    </row>
    <row r="70" spans="2:5" x14ac:dyDescent="0.2">
      <c r="B70" s="1" t="s">
        <v>185</v>
      </c>
      <c r="C70" s="1" t="s">
        <v>15</v>
      </c>
      <c r="D70" s="1" t="s">
        <v>25</v>
      </c>
      <c r="E70" s="1" t="s">
        <v>316</v>
      </c>
    </row>
    <row r="71" spans="2:5" x14ac:dyDescent="0.2">
      <c r="B71" s="1" t="s">
        <v>43</v>
      </c>
      <c r="C71" s="1" t="s">
        <v>5</v>
      </c>
      <c r="D71" s="1" t="s">
        <v>44</v>
      </c>
      <c r="E71" s="1" t="s">
        <v>45</v>
      </c>
    </row>
    <row r="72" spans="2:5" x14ac:dyDescent="0.2">
      <c r="B72" s="1" t="s">
        <v>46</v>
      </c>
      <c r="C72" s="1" t="s">
        <v>5</v>
      </c>
      <c r="D72" s="1" t="s">
        <v>44</v>
      </c>
      <c r="E72" s="1" t="s">
        <v>47</v>
      </c>
    </row>
    <row r="73" spans="2:5" x14ac:dyDescent="0.2">
      <c r="B73" s="1" t="s">
        <v>48</v>
      </c>
      <c r="C73" s="1" t="s">
        <v>15</v>
      </c>
      <c r="D73" s="1" t="s">
        <v>25</v>
      </c>
      <c r="E73" s="1" t="s">
        <v>49</v>
      </c>
    </row>
    <row r="74" spans="2:5" x14ac:dyDescent="0.2">
      <c r="B74" s="1" t="s">
        <v>50</v>
      </c>
      <c r="C74" s="1" t="s">
        <v>15</v>
      </c>
      <c r="D74" s="1" t="s">
        <v>51</v>
      </c>
      <c r="E74" s="1" t="s">
        <v>52</v>
      </c>
    </row>
    <row r="75" spans="2:5" x14ac:dyDescent="0.2">
      <c r="B75" s="1" t="s">
        <v>53</v>
      </c>
      <c r="C75" s="1" t="s">
        <v>15</v>
      </c>
      <c r="D75" s="1" t="s">
        <v>54</v>
      </c>
      <c r="E75" s="1" t="s">
        <v>55</v>
      </c>
    </row>
    <row r="76" spans="2:5" x14ac:dyDescent="0.2">
      <c r="B76" s="1" t="s">
        <v>56</v>
      </c>
      <c r="C76" s="1" t="s">
        <v>15</v>
      </c>
      <c r="D76" s="1" t="s">
        <v>25</v>
      </c>
      <c r="E76" s="1" t="s">
        <v>57</v>
      </c>
    </row>
    <row r="77" spans="2:5" x14ac:dyDescent="0.2">
      <c r="B77" s="1" t="s">
        <v>58</v>
      </c>
      <c r="C77" s="1" t="s">
        <v>15</v>
      </c>
      <c r="D77" s="1" t="s">
        <v>59</v>
      </c>
      <c r="E77" s="1" t="s">
        <v>60</v>
      </c>
    </row>
    <row r="78" spans="2:5" x14ac:dyDescent="0.2">
      <c r="B78" s="1" t="s">
        <v>186</v>
      </c>
      <c r="C78" s="1" t="s">
        <v>9</v>
      </c>
      <c r="D78" s="1" t="s">
        <v>262</v>
      </c>
      <c r="E78" s="1" t="s">
        <v>317</v>
      </c>
    </row>
    <row r="79" spans="2:5" x14ac:dyDescent="0.2">
      <c r="B79" s="1" t="s">
        <v>187</v>
      </c>
      <c r="C79" s="1" t="s">
        <v>15</v>
      </c>
      <c r="D79" s="1" t="s">
        <v>263</v>
      </c>
      <c r="E79" s="1" t="s">
        <v>318</v>
      </c>
    </row>
    <row r="80" spans="2:5" x14ac:dyDescent="0.2">
      <c r="B80" s="1" t="s">
        <v>188</v>
      </c>
      <c r="C80" s="1" t="s">
        <v>15</v>
      </c>
      <c r="D80" s="1" t="s">
        <v>119</v>
      </c>
      <c r="E80" s="1" t="s">
        <v>319</v>
      </c>
    </row>
    <row r="81" spans="2:5" x14ac:dyDescent="0.2">
      <c r="B81" s="1" t="s">
        <v>189</v>
      </c>
      <c r="C81" s="1" t="s">
        <v>9</v>
      </c>
      <c r="D81" s="1" t="s">
        <v>34</v>
      </c>
      <c r="E81" s="1" t="s">
        <v>320</v>
      </c>
    </row>
    <row r="82" spans="2:5" x14ac:dyDescent="0.2">
      <c r="B82" s="1" t="s">
        <v>190</v>
      </c>
      <c r="C82" s="1" t="s">
        <v>156</v>
      </c>
      <c r="D82" s="1" t="s">
        <v>264</v>
      </c>
      <c r="E82" s="1" t="s">
        <v>321</v>
      </c>
    </row>
    <row r="83" spans="2:5" x14ac:dyDescent="0.2">
      <c r="B83" s="1" t="s">
        <v>191</v>
      </c>
      <c r="C83" s="1" t="s">
        <v>5</v>
      </c>
      <c r="D83" s="1" t="s">
        <v>6</v>
      </c>
      <c r="E83" s="1" t="s">
        <v>322</v>
      </c>
    </row>
    <row r="84" spans="2:5" x14ac:dyDescent="0.2">
      <c r="B84" s="1" t="s">
        <v>192</v>
      </c>
      <c r="C84" s="1" t="s">
        <v>5</v>
      </c>
      <c r="D84" s="1" t="s">
        <v>265</v>
      </c>
      <c r="E84" s="1" t="s">
        <v>323</v>
      </c>
    </row>
    <row r="85" spans="2:5" x14ac:dyDescent="0.2">
      <c r="B85" s="1" t="s">
        <v>193</v>
      </c>
      <c r="C85" s="1" t="s">
        <v>9</v>
      </c>
      <c r="D85" s="1" t="s">
        <v>16</v>
      </c>
      <c r="E85" s="1" t="s">
        <v>324</v>
      </c>
    </row>
    <row r="86" spans="2:5" x14ac:dyDescent="0.2">
      <c r="B86" s="1" t="s">
        <v>194</v>
      </c>
      <c r="C86" s="1" t="s">
        <v>9</v>
      </c>
      <c r="D86" s="1" t="s">
        <v>10</v>
      </c>
      <c r="E86" s="1" t="s">
        <v>325</v>
      </c>
    </row>
    <row r="87" spans="2:5" x14ac:dyDescent="0.2">
      <c r="B87" s="1" t="s">
        <v>195</v>
      </c>
      <c r="C87" s="1" t="s">
        <v>5</v>
      </c>
      <c r="D87" s="1" t="s">
        <v>266</v>
      </c>
      <c r="E87" s="1" t="s">
        <v>326</v>
      </c>
    </row>
    <row r="88" spans="2:5" x14ac:dyDescent="0.2">
      <c r="B88" s="1" t="s">
        <v>196</v>
      </c>
      <c r="C88" s="1" t="s">
        <v>9</v>
      </c>
      <c r="D88" s="1" t="s">
        <v>16</v>
      </c>
      <c r="E88" s="1" t="s">
        <v>327</v>
      </c>
    </row>
    <row r="89" spans="2:5" x14ac:dyDescent="0.2">
      <c r="B89" s="1" t="s">
        <v>197</v>
      </c>
      <c r="C89" s="1" t="s">
        <v>5</v>
      </c>
      <c r="D89" s="1" t="s">
        <v>267</v>
      </c>
      <c r="E89" s="1" t="s">
        <v>328</v>
      </c>
    </row>
    <row r="90" spans="2:5" x14ac:dyDescent="0.2">
      <c r="B90" s="1" t="s">
        <v>198</v>
      </c>
      <c r="C90" s="1" t="s">
        <v>9</v>
      </c>
      <c r="D90" s="1" t="s">
        <v>268</v>
      </c>
      <c r="E90" s="1" t="s">
        <v>329</v>
      </c>
    </row>
    <row r="91" spans="2:5" x14ac:dyDescent="0.2">
      <c r="B91" s="1" t="s">
        <v>199</v>
      </c>
      <c r="C91" s="1" t="s">
        <v>9</v>
      </c>
      <c r="D91" s="1" t="s">
        <v>16</v>
      </c>
      <c r="E91" s="1" t="s">
        <v>330</v>
      </c>
    </row>
    <row r="92" spans="2:5" x14ac:dyDescent="0.2">
      <c r="B92" s="1" t="s">
        <v>200</v>
      </c>
      <c r="C92" s="1" t="s">
        <v>5</v>
      </c>
      <c r="D92" s="1" t="s">
        <v>5</v>
      </c>
      <c r="E92" s="1" t="s">
        <v>331</v>
      </c>
    </row>
    <row r="93" spans="2:5" x14ac:dyDescent="0.2">
      <c r="B93" s="1" t="s">
        <v>201</v>
      </c>
      <c r="C93" s="1" t="s">
        <v>5</v>
      </c>
      <c r="D93" s="1" t="s">
        <v>6</v>
      </c>
      <c r="E93" s="1" t="s">
        <v>332</v>
      </c>
    </row>
    <row r="94" spans="2:5" x14ac:dyDescent="0.2">
      <c r="B94" s="1" t="s">
        <v>202</v>
      </c>
      <c r="C94" s="1" t="s">
        <v>5</v>
      </c>
      <c r="D94" s="1" t="s">
        <v>269</v>
      </c>
      <c r="E94" s="1" t="s">
        <v>333</v>
      </c>
    </row>
    <row r="95" spans="2:5" x14ac:dyDescent="0.2">
      <c r="B95" s="1" t="s">
        <v>203</v>
      </c>
      <c r="C95" s="1" t="s">
        <v>5</v>
      </c>
      <c r="D95" s="1" t="s">
        <v>270</v>
      </c>
      <c r="E95" s="1" t="s">
        <v>334</v>
      </c>
    </row>
    <row r="96" spans="2:5" x14ac:dyDescent="0.2">
      <c r="B96" s="1" t="s">
        <v>204</v>
      </c>
      <c r="C96" s="1" t="s">
        <v>9</v>
      </c>
      <c r="D96" s="1" t="s">
        <v>271</v>
      </c>
      <c r="E96" s="1" t="s">
        <v>335</v>
      </c>
    </row>
    <row r="97" spans="2:5" x14ac:dyDescent="0.2">
      <c r="B97" s="1" t="s">
        <v>205</v>
      </c>
      <c r="C97" s="1" t="s">
        <v>9</v>
      </c>
      <c r="D97" s="1" t="s">
        <v>394</v>
      </c>
      <c r="E97" s="1" t="s">
        <v>336</v>
      </c>
    </row>
    <row r="98" spans="2:5" x14ac:dyDescent="0.2">
      <c r="B98" s="1" t="s">
        <v>206</v>
      </c>
      <c r="C98" s="1" t="s">
        <v>9</v>
      </c>
      <c r="D98" s="1" t="s">
        <v>395</v>
      </c>
      <c r="E98" s="1" t="s">
        <v>337</v>
      </c>
    </row>
    <row r="99" spans="2:5" x14ac:dyDescent="0.2">
      <c r="B99" s="1" t="s">
        <v>207</v>
      </c>
      <c r="C99" s="1" t="s">
        <v>5</v>
      </c>
      <c r="D99" s="1" t="s">
        <v>6</v>
      </c>
      <c r="E99" s="1" t="s">
        <v>322</v>
      </c>
    </row>
    <row r="100" spans="2:5" x14ac:dyDescent="0.2">
      <c r="B100" s="1" t="s">
        <v>208</v>
      </c>
      <c r="C100" s="1" t="s">
        <v>9</v>
      </c>
      <c r="D100" s="1" t="s">
        <v>272</v>
      </c>
      <c r="E100" s="1" t="s">
        <v>338</v>
      </c>
    </row>
    <row r="101" spans="2:5" x14ac:dyDescent="0.2">
      <c r="B101" s="1" t="s">
        <v>209</v>
      </c>
      <c r="C101" s="1" t="s">
        <v>9</v>
      </c>
      <c r="D101" s="1" t="s">
        <v>34</v>
      </c>
      <c r="E101" s="1" t="s">
        <v>339</v>
      </c>
    </row>
    <row r="102" spans="2:5" x14ac:dyDescent="0.2">
      <c r="B102" s="1" t="s">
        <v>210</v>
      </c>
      <c r="C102" s="1" t="s">
        <v>15</v>
      </c>
      <c r="D102" s="1" t="s">
        <v>10</v>
      </c>
      <c r="E102" s="1" t="s">
        <v>340</v>
      </c>
    </row>
    <row r="103" spans="2:5" x14ac:dyDescent="0.2">
      <c r="B103" s="1" t="s">
        <v>211</v>
      </c>
      <c r="C103" s="1" t="s">
        <v>5</v>
      </c>
      <c r="D103" s="1" t="s">
        <v>6</v>
      </c>
      <c r="E103" s="1" t="s">
        <v>341</v>
      </c>
    </row>
    <row r="104" spans="2:5" x14ac:dyDescent="0.2">
      <c r="B104" s="1" t="s">
        <v>212</v>
      </c>
      <c r="C104" s="1" t="s">
        <v>5</v>
      </c>
      <c r="D104" s="1" t="s">
        <v>6</v>
      </c>
      <c r="E104" s="1" t="s">
        <v>342</v>
      </c>
    </row>
    <row r="105" spans="2:5" x14ac:dyDescent="0.2">
      <c r="B105" s="1" t="s">
        <v>213</v>
      </c>
      <c r="C105" s="1" t="s">
        <v>9</v>
      </c>
      <c r="D105" s="1" t="s">
        <v>273</v>
      </c>
      <c r="E105" s="1" t="s">
        <v>343</v>
      </c>
    </row>
    <row r="106" spans="2:5" x14ac:dyDescent="0.2">
      <c r="B106" s="1" t="s">
        <v>214</v>
      </c>
      <c r="C106" s="1" t="s">
        <v>5</v>
      </c>
      <c r="D106" s="1" t="s">
        <v>44</v>
      </c>
      <c r="E106" s="1" t="s">
        <v>344</v>
      </c>
    </row>
    <row r="107" spans="2:5" x14ac:dyDescent="0.2">
      <c r="B107" s="1" t="s">
        <v>215</v>
      </c>
      <c r="C107" s="1" t="s">
        <v>5</v>
      </c>
      <c r="D107" s="1" t="s">
        <v>28</v>
      </c>
      <c r="E107" s="1" t="s">
        <v>345</v>
      </c>
    </row>
    <row r="108" spans="2:5" x14ac:dyDescent="0.2">
      <c r="B108" s="1" t="s">
        <v>216</v>
      </c>
      <c r="C108" s="1" t="s">
        <v>9</v>
      </c>
      <c r="D108" s="1" t="s">
        <v>34</v>
      </c>
      <c r="E108" s="1" t="s">
        <v>346</v>
      </c>
    </row>
    <row r="109" spans="2:5" x14ac:dyDescent="0.2">
      <c r="B109" s="1" t="s">
        <v>217</v>
      </c>
      <c r="C109" s="1" t="s">
        <v>9</v>
      </c>
      <c r="D109" s="1" t="s">
        <v>10</v>
      </c>
      <c r="E109" s="1" t="s">
        <v>347</v>
      </c>
    </row>
    <row r="110" spans="2:5" x14ac:dyDescent="0.2">
      <c r="B110" s="1" t="s">
        <v>212</v>
      </c>
      <c r="C110" s="1" t="s">
        <v>5</v>
      </c>
      <c r="D110" s="1" t="s">
        <v>6</v>
      </c>
      <c r="E110" s="1" t="s">
        <v>348</v>
      </c>
    </row>
    <row r="111" spans="2:5" x14ac:dyDescent="0.2">
      <c r="B111" s="1" t="s">
        <v>218</v>
      </c>
      <c r="C111" s="1" t="s">
        <v>5</v>
      </c>
      <c r="D111" s="1" t="s">
        <v>274</v>
      </c>
      <c r="E111" s="1" t="s">
        <v>349</v>
      </c>
    </row>
    <row r="112" spans="2:5" x14ac:dyDescent="0.2">
      <c r="B112" s="1" t="s">
        <v>219</v>
      </c>
      <c r="C112" s="1" t="s">
        <v>5</v>
      </c>
      <c r="D112" s="1" t="s">
        <v>44</v>
      </c>
      <c r="E112" s="1" t="s">
        <v>350</v>
      </c>
    </row>
    <row r="113" spans="2:5" x14ac:dyDescent="0.2">
      <c r="B113" s="1" t="s">
        <v>220</v>
      </c>
      <c r="C113" s="1" t="s">
        <v>5</v>
      </c>
      <c r="D113" s="1" t="s">
        <v>274</v>
      </c>
      <c r="E113" s="1" t="s">
        <v>351</v>
      </c>
    </row>
    <row r="114" spans="2:5" x14ac:dyDescent="0.2">
      <c r="B114" s="1" t="s">
        <v>221</v>
      </c>
      <c r="C114" s="1" t="s">
        <v>5</v>
      </c>
      <c r="D114" s="1" t="s">
        <v>44</v>
      </c>
      <c r="E114" s="1" t="s">
        <v>352</v>
      </c>
    </row>
    <row r="115" spans="2:5" x14ac:dyDescent="0.2">
      <c r="B115" s="1" t="s">
        <v>222</v>
      </c>
      <c r="C115" s="1" t="s">
        <v>5</v>
      </c>
      <c r="D115" s="1" t="s">
        <v>44</v>
      </c>
      <c r="E115" s="1" t="s">
        <v>353</v>
      </c>
    </row>
    <row r="116" spans="2:5" x14ac:dyDescent="0.2">
      <c r="B116" s="1" t="s">
        <v>223</v>
      </c>
      <c r="C116" s="1" t="s">
        <v>5</v>
      </c>
      <c r="D116" s="1" t="s">
        <v>44</v>
      </c>
      <c r="E116" s="1" t="s">
        <v>354</v>
      </c>
    </row>
    <row r="117" spans="2:5" x14ac:dyDescent="0.2">
      <c r="B117" s="1" t="s">
        <v>224</v>
      </c>
      <c r="C117" s="1" t="s">
        <v>5</v>
      </c>
      <c r="D117" s="1" t="s">
        <v>44</v>
      </c>
      <c r="E117" s="1" t="s">
        <v>355</v>
      </c>
    </row>
    <row r="118" spans="2:5" x14ac:dyDescent="0.2">
      <c r="B118" s="1" t="s">
        <v>225</v>
      </c>
      <c r="C118" s="1" t="s">
        <v>5</v>
      </c>
      <c r="D118" s="1" t="s">
        <v>28</v>
      </c>
      <c r="E118" s="1" t="s">
        <v>356</v>
      </c>
    </row>
    <row r="119" spans="2:5" x14ac:dyDescent="0.2">
      <c r="B119" s="1" t="s">
        <v>226</v>
      </c>
      <c r="C119" s="1" t="s">
        <v>5</v>
      </c>
      <c r="D119" s="1" t="s">
        <v>275</v>
      </c>
      <c r="E119" s="1" t="s">
        <v>357</v>
      </c>
    </row>
    <row r="120" spans="2:5" x14ac:dyDescent="0.2">
      <c r="B120" s="1" t="s">
        <v>201</v>
      </c>
      <c r="C120" s="1" t="s">
        <v>5</v>
      </c>
      <c r="D120" s="1" t="s">
        <v>6</v>
      </c>
      <c r="E120" s="1" t="s">
        <v>332</v>
      </c>
    </row>
    <row r="121" spans="2:5" x14ac:dyDescent="0.2">
      <c r="B121" s="1" t="s">
        <v>227</v>
      </c>
      <c r="C121" s="1" t="s">
        <v>9</v>
      </c>
      <c r="D121" s="1" t="s">
        <v>34</v>
      </c>
      <c r="E121" s="1" t="s">
        <v>358</v>
      </c>
    </row>
    <row r="122" spans="2:5" x14ac:dyDescent="0.2">
      <c r="B122" s="1" t="s">
        <v>217</v>
      </c>
      <c r="C122" s="1" t="s">
        <v>9</v>
      </c>
      <c r="D122" s="1" t="s">
        <v>10</v>
      </c>
      <c r="E122" s="1" t="s">
        <v>359</v>
      </c>
    </row>
    <row r="123" spans="2:5" x14ac:dyDescent="0.2">
      <c r="B123" s="1" t="s">
        <v>212</v>
      </c>
      <c r="C123" s="1" t="s">
        <v>5</v>
      </c>
      <c r="D123" s="1" t="s">
        <v>6</v>
      </c>
      <c r="E123" s="1" t="s">
        <v>342</v>
      </c>
    </row>
    <row r="124" spans="2:5" x14ac:dyDescent="0.2">
      <c r="B124" s="1" t="s">
        <v>228</v>
      </c>
      <c r="C124" s="1" t="s">
        <v>15</v>
      </c>
      <c r="D124" s="1" t="s">
        <v>276</v>
      </c>
      <c r="E124" s="1" t="s">
        <v>360</v>
      </c>
    </row>
    <row r="125" spans="2:5" x14ac:dyDescent="0.2">
      <c r="B125" s="1" t="s">
        <v>229</v>
      </c>
      <c r="C125" s="1" t="s">
        <v>15</v>
      </c>
      <c r="D125" s="1" t="s">
        <v>277</v>
      </c>
      <c r="E125" s="1" t="s">
        <v>361</v>
      </c>
    </row>
    <row r="126" spans="2:5" x14ac:dyDescent="0.2">
      <c r="B126" s="1" t="s">
        <v>230</v>
      </c>
      <c r="C126" s="1" t="s">
        <v>9</v>
      </c>
      <c r="D126" s="1" t="s">
        <v>16</v>
      </c>
      <c r="E126" s="1" t="s">
        <v>362</v>
      </c>
    </row>
    <row r="127" spans="2:5" x14ac:dyDescent="0.2">
      <c r="B127" s="1" t="s">
        <v>231</v>
      </c>
      <c r="C127" s="1" t="s">
        <v>9</v>
      </c>
      <c r="D127" s="1" t="s">
        <v>278</v>
      </c>
      <c r="E127" s="1" t="s">
        <v>363</v>
      </c>
    </row>
    <row r="128" spans="2:5" x14ac:dyDescent="0.2">
      <c r="B128" s="1" t="s">
        <v>232</v>
      </c>
      <c r="C128" s="1" t="s">
        <v>9</v>
      </c>
      <c r="D128" s="1" t="s">
        <v>279</v>
      </c>
      <c r="E128" s="1" t="s">
        <v>364</v>
      </c>
    </row>
    <row r="129" spans="2:5" x14ac:dyDescent="0.2">
      <c r="B129" s="1" t="s">
        <v>233</v>
      </c>
      <c r="C129" s="1" t="s">
        <v>9</v>
      </c>
      <c r="D129" s="1" t="s">
        <v>10</v>
      </c>
      <c r="E129" s="1" t="s">
        <v>402</v>
      </c>
    </row>
    <row r="130" spans="2:5" x14ac:dyDescent="0.2">
      <c r="B130" s="1" t="s">
        <v>234</v>
      </c>
      <c r="C130" s="1" t="s">
        <v>9</v>
      </c>
      <c r="D130" s="1" t="s">
        <v>10</v>
      </c>
      <c r="E130" s="1" t="s">
        <v>365</v>
      </c>
    </row>
    <row r="131" spans="2:5" x14ac:dyDescent="0.2">
      <c r="B131" s="1" t="s">
        <v>235</v>
      </c>
      <c r="C131" s="1" t="s">
        <v>9</v>
      </c>
      <c r="D131" s="1" t="s">
        <v>16</v>
      </c>
      <c r="E131" s="1" t="s">
        <v>366</v>
      </c>
    </row>
    <row r="132" spans="2:5" x14ac:dyDescent="0.2">
      <c r="B132" s="1" t="s">
        <v>236</v>
      </c>
      <c r="C132" s="1" t="s">
        <v>9</v>
      </c>
      <c r="D132" s="1" t="s">
        <v>119</v>
      </c>
      <c r="E132" s="1" t="s">
        <v>367</v>
      </c>
    </row>
    <row r="133" spans="2:5" x14ac:dyDescent="0.2">
      <c r="B133" s="1" t="s">
        <v>237</v>
      </c>
      <c r="C133" s="1" t="s">
        <v>15</v>
      </c>
      <c r="D133" s="1" t="s">
        <v>16</v>
      </c>
      <c r="E133" s="1" t="s">
        <v>368</v>
      </c>
    </row>
    <row r="134" spans="2:5" x14ac:dyDescent="0.2">
      <c r="B134" s="1" t="s">
        <v>238</v>
      </c>
      <c r="C134" s="1" t="s">
        <v>9</v>
      </c>
      <c r="D134" s="1" t="s">
        <v>10</v>
      </c>
      <c r="E134" s="1" t="s">
        <v>369</v>
      </c>
    </row>
    <row r="135" spans="2:5" x14ac:dyDescent="0.2">
      <c r="B135" s="1" t="s">
        <v>239</v>
      </c>
      <c r="C135" s="1" t="s">
        <v>9</v>
      </c>
      <c r="D135" s="1" t="s">
        <v>10</v>
      </c>
      <c r="E135" s="1" t="s">
        <v>370</v>
      </c>
    </row>
    <row r="136" spans="2:5" x14ac:dyDescent="0.2">
      <c r="B136" s="1" t="s">
        <v>240</v>
      </c>
      <c r="C136" s="1" t="s">
        <v>15</v>
      </c>
      <c r="D136" s="1" t="s">
        <v>111</v>
      </c>
      <c r="E136" s="1" t="s">
        <v>371</v>
      </c>
    </row>
    <row r="137" spans="2:5" x14ac:dyDescent="0.2">
      <c r="B137" s="1" t="s">
        <v>241</v>
      </c>
      <c r="C137" s="1" t="s">
        <v>9</v>
      </c>
      <c r="D137" s="1" t="s">
        <v>10</v>
      </c>
      <c r="E137" s="1" t="s">
        <v>372</v>
      </c>
    </row>
    <row r="138" spans="2:5" x14ac:dyDescent="0.2">
      <c r="B138" s="1" t="s">
        <v>242</v>
      </c>
      <c r="C138" s="1" t="s">
        <v>9</v>
      </c>
      <c r="D138" s="1" t="s">
        <v>10</v>
      </c>
      <c r="E138" s="1" t="s">
        <v>373</v>
      </c>
    </row>
    <row r="139" spans="2:5" x14ac:dyDescent="0.2">
      <c r="B139" s="1" t="s">
        <v>243</v>
      </c>
      <c r="C139" s="1" t="s">
        <v>15</v>
      </c>
      <c r="D139" s="1" t="s">
        <v>280</v>
      </c>
      <c r="E139" s="1" t="s">
        <v>403</v>
      </c>
    </row>
    <row r="140" spans="2:5" x14ac:dyDescent="0.2">
      <c r="B140" s="1" t="s">
        <v>244</v>
      </c>
      <c r="C140" s="1" t="s">
        <v>9</v>
      </c>
      <c r="D140" s="1" t="s">
        <v>16</v>
      </c>
      <c r="E140" s="1" t="s">
        <v>374</v>
      </c>
    </row>
    <row r="141" spans="2:5" x14ac:dyDescent="0.2">
      <c r="B141" s="1" t="s">
        <v>245</v>
      </c>
      <c r="C141" s="1" t="s">
        <v>9</v>
      </c>
      <c r="D141" s="1" t="s">
        <v>281</v>
      </c>
      <c r="E141" s="1" t="s">
        <v>375</v>
      </c>
    </row>
    <row r="142" spans="2:5" x14ac:dyDescent="0.2">
      <c r="B142" s="1" t="s">
        <v>246</v>
      </c>
      <c r="C142" s="1" t="s">
        <v>9</v>
      </c>
      <c r="D142" s="1" t="s">
        <v>282</v>
      </c>
      <c r="E142" s="1" t="s">
        <v>376</v>
      </c>
    </row>
    <row r="143" spans="2:5" x14ac:dyDescent="0.2">
      <c r="B143" s="1" t="s">
        <v>247</v>
      </c>
      <c r="C143" s="1" t="s">
        <v>5</v>
      </c>
      <c r="D143" s="1" t="s">
        <v>396</v>
      </c>
      <c r="E143" s="1" t="s">
        <v>404</v>
      </c>
    </row>
    <row r="144" spans="2:5" x14ac:dyDescent="0.2">
      <c r="B144" s="1" t="s">
        <v>248</v>
      </c>
      <c r="C144" s="1" t="s">
        <v>9</v>
      </c>
      <c r="D144" s="1" t="s">
        <v>16</v>
      </c>
      <c r="E144" s="1" t="s">
        <v>377</v>
      </c>
    </row>
    <row r="145" spans="2:5" x14ac:dyDescent="0.2">
      <c r="B145" s="1" t="s">
        <v>249</v>
      </c>
      <c r="C145" s="1" t="s">
        <v>9</v>
      </c>
      <c r="D145" s="1" t="s">
        <v>16</v>
      </c>
      <c r="E145" s="1" t="s">
        <v>378</v>
      </c>
    </row>
    <row r="146" spans="2:5" x14ac:dyDescent="0.2">
      <c r="B146" s="1" t="s">
        <v>250</v>
      </c>
      <c r="C146" s="1" t="s">
        <v>9</v>
      </c>
      <c r="D146" s="1" t="s">
        <v>283</v>
      </c>
      <c r="E146" s="1" t="s">
        <v>379</v>
      </c>
    </row>
    <row r="147" spans="2:5" x14ac:dyDescent="0.2">
      <c r="B147" s="1" t="s">
        <v>251</v>
      </c>
      <c r="C147" s="1" t="s">
        <v>5</v>
      </c>
      <c r="D147" s="1" t="s">
        <v>284</v>
      </c>
      <c r="E147" s="1" t="s">
        <v>380</v>
      </c>
    </row>
    <row r="148" spans="2:5" x14ac:dyDescent="0.2">
      <c r="B148" s="1" t="s">
        <v>252</v>
      </c>
      <c r="C148" s="1" t="s">
        <v>5</v>
      </c>
      <c r="D148" s="1" t="s">
        <v>285</v>
      </c>
      <c r="E148" s="1" t="s">
        <v>381</v>
      </c>
    </row>
    <row r="149" spans="2:5" x14ac:dyDescent="0.2">
      <c r="B149" s="1" t="s">
        <v>253</v>
      </c>
      <c r="C149" s="1" t="s">
        <v>9</v>
      </c>
      <c r="D149" s="1" t="s">
        <v>119</v>
      </c>
      <c r="E149" s="1" t="s">
        <v>382</v>
      </c>
    </row>
    <row r="150" spans="2:5" x14ac:dyDescent="0.2">
      <c r="B150" s="1" t="s">
        <v>254</v>
      </c>
      <c r="C150" s="1" t="s">
        <v>9</v>
      </c>
      <c r="D150" s="1" t="s">
        <v>16</v>
      </c>
      <c r="E150" s="1" t="s">
        <v>383</v>
      </c>
    </row>
    <row r="151" spans="2:5" x14ac:dyDescent="0.2">
      <c r="B151" s="1" t="s">
        <v>255</v>
      </c>
      <c r="C151" s="1" t="s">
        <v>15</v>
      </c>
      <c r="D151" s="1" t="s">
        <v>286</v>
      </c>
      <c r="E151" s="1" t="s">
        <v>384</v>
      </c>
    </row>
    <row r="152" spans="2:5" x14ac:dyDescent="0.2">
      <c r="B152" s="1" t="s">
        <v>256</v>
      </c>
      <c r="C152" s="1" t="s">
        <v>15</v>
      </c>
      <c r="D152" s="1" t="s">
        <v>287</v>
      </c>
      <c r="E152" s="1" t="s">
        <v>385</v>
      </c>
    </row>
    <row r="153" spans="2:5" x14ac:dyDescent="0.2">
      <c r="B153" s="1" t="s">
        <v>257</v>
      </c>
      <c r="C153" s="1" t="s">
        <v>9</v>
      </c>
      <c r="D153" s="1" t="s">
        <v>288</v>
      </c>
      <c r="E153" s="1" t="s">
        <v>386</v>
      </c>
    </row>
    <row r="154" spans="2:5" x14ac:dyDescent="0.2">
      <c r="B154" s="1" t="s">
        <v>258</v>
      </c>
      <c r="C154" s="1" t="s">
        <v>9</v>
      </c>
      <c r="D154" s="1" t="s">
        <v>289</v>
      </c>
      <c r="E154" s="1" t="s">
        <v>387</v>
      </c>
    </row>
    <row r="155" spans="2:5" x14ac:dyDescent="0.2">
      <c r="B155" s="1" t="s">
        <v>4</v>
      </c>
      <c r="C155" s="1" t="s">
        <v>5</v>
      </c>
      <c r="D155" s="1" t="s">
        <v>6</v>
      </c>
      <c r="E155" s="1" t="s">
        <v>7</v>
      </c>
    </row>
    <row r="156" spans="2:5" x14ac:dyDescent="0.2">
      <c r="B156" s="1" t="s">
        <v>8</v>
      </c>
      <c r="C156" s="1" t="s">
        <v>9</v>
      </c>
      <c r="D156" s="1" t="s">
        <v>10</v>
      </c>
      <c r="E156" s="1" t="s">
        <v>11</v>
      </c>
    </row>
    <row r="157" spans="2:5" x14ac:dyDescent="0.2">
      <c r="B157" s="1" t="s">
        <v>12</v>
      </c>
      <c r="C157" s="1" t="s">
        <v>9</v>
      </c>
      <c r="D157" s="1" t="s">
        <v>13</v>
      </c>
      <c r="E157" s="1" t="s">
        <v>14</v>
      </c>
    </row>
    <row r="158" spans="2:5" x14ac:dyDescent="0.2">
      <c r="B158" s="1" t="s">
        <v>406</v>
      </c>
      <c r="C158" s="1" t="s">
        <v>15</v>
      </c>
      <c r="D158" s="1" t="s">
        <v>16</v>
      </c>
      <c r="E158" s="1" t="s">
        <v>17</v>
      </c>
    </row>
    <row r="159" spans="2:5" x14ac:dyDescent="0.2">
      <c r="B159" s="1" t="s">
        <v>18</v>
      </c>
      <c r="C159" s="1" t="s">
        <v>15</v>
      </c>
      <c r="D159" s="1" t="s">
        <v>10</v>
      </c>
      <c r="E159" s="1" t="s">
        <v>19</v>
      </c>
    </row>
    <row r="160" spans="2:5" x14ac:dyDescent="0.2">
      <c r="B160" s="1" t="s">
        <v>20</v>
      </c>
      <c r="C160" s="1" t="s">
        <v>15</v>
      </c>
      <c r="D160" s="1" t="s">
        <v>16</v>
      </c>
      <c r="E160" s="1" t="s">
        <v>21</v>
      </c>
    </row>
    <row r="161" spans="2:5" x14ac:dyDescent="0.2">
      <c r="B161" s="1" t="s">
        <v>22</v>
      </c>
      <c r="C161" s="1" t="s">
        <v>15</v>
      </c>
      <c r="D161" s="1" t="s">
        <v>10</v>
      </c>
      <c r="E161" s="1" t="s">
        <v>23</v>
      </c>
    </row>
    <row r="162" spans="2:5" x14ac:dyDescent="0.2">
      <c r="B162" s="1" t="s">
        <v>24</v>
      </c>
      <c r="C162" s="1" t="s">
        <v>15</v>
      </c>
      <c r="D162" s="1" t="s">
        <v>25</v>
      </c>
      <c r="E162" s="1" t="s">
        <v>26</v>
      </c>
    </row>
    <row r="163" spans="2:5" x14ac:dyDescent="0.2">
      <c r="B163" s="1" t="s">
        <v>27</v>
      </c>
      <c r="C163" s="1" t="s">
        <v>5</v>
      </c>
      <c r="D163" s="1" t="s">
        <v>28</v>
      </c>
      <c r="E163" s="1" t="s">
        <v>29</v>
      </c>
    </row>
    <row r="164" spans="2:5" x14ac:dyDescent="0.2">
      <c r="B164" s="1" t="s">
        <v>30</v>
      </c>
      <c r="C164" s="1" t="s">
        <v>5</v>
      </c>
      <c r="D164" s="1" t="s">
        <v>31</v>
      </c>
      <c r="E164" s="1" t="s">
        <v>32</v>
      </c>
    </row>
    <row r="165" spans="2:5" x14ac:dyDescent="0.2">
      <c r="B165" s="1" t="s">
        <v>33</v>
      </c>
      <c r="C165" s="1" t="s">
        <v>9</v>
      </c>
      <c r="D165" s="1" t="s">
        <v>34</v>
      </c>
      <c r="E165" s="1" t="s">
        <v>35</v>
      </c>
    </row>
    <row r="166" spans="2:5" x14ac:dyDescent="0.2">
      <c r="B166" s="1" t="s">
        <v>36</v>
      </c>
      <c r="C166" s="1" t="s">
        <v>15</v>
      </c>
      <c r="D166" s="1" t="s">
        <v>10</v>
      </c>
      <c r="E166" s="1" t="s">
        <v>37</v>
      </c>
    </row>
    <row r="167" spans="2:5" x14ac:dyDescent="0.2">
      <c r="B167" s="1" t="s">
        <v>38</v>
      </c>
      <c r="C167" s="1" t="s">
        <v>15</v>
      </c>
      <c r="D167" s="1" t="s">
        <v>39</v>
      </c>
      <c r="E167" s="1" t="s">
        <v>40</v>
      </c>
    </row>
    <row r="168" spans="2:5" x14ac:dyDescent="0.2">
      <c r="B168" s="1" t="s">
        <v>41</v>
      </c>
      <c r="C168" s="1" t="s">
        <v>5</v>
      </c>
      <c r="D168" s="1" t="s">
        <v>28</v>
      </c>
      <c r="E168" s="1" t="s">
        <v>42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8"/>
  <sheetViews>
    <sheetView topLeftCell="A117" zoomScaleNormal="100" workbookViewId="0">
      <selection activeCell="F2" sqref="F2:H168"/>
    </sheetView>
  </sheetViews>
  <sheetFormatPr defaultRowHeight="12.75" x14ac:dyDescent="0.2"/>
  <cols>
    <col min="6" max="7" width="6.1640625" bestFit="1" customWidth="1"/>
    <col min="8" max="8" width="25.83203125" style="2" customWidth="1"/>
  </cols>
  <sheetData>
    <row r="1" spans="2:9" x14ac:dyDescent="0.2">
      <c r="B1">
        <f>MAX(B2:B1128)</f>
        <v>18</v>
      </c>
      <c r="C1">
        <f t="shared" ref="C1:E1" si="0">MAX(C2:C1128)</f>
        <v>9</v>
      </c>
      <c r="D1">
        <f t="shared" si="0"/>
        <v>59</v>
      </c>
      <c r="E1">
        <f t="shared" si="0"/>
        <v>296</v>
      </c>
      <c r="F1" t="s">
        <v>430</v>
      </c>
      <c r="G1" t="s">
        <v>431</v>
      </c>
      <c r="H1" s="2" t="s">
        <v>61</v>
      </c>
      <c r="I1" t="str">
        <f ca="1">$F$1&amp;TEXT(F2,"00")&amp;" "&amp;$G$1&amp;TEXT(G2,"0")</f>
        <v>R03 C1</v>
      </c>
    </row>
    <row r="2" spans="2:9" x14ac:dyDescent="0.2">
      <c r="B2">
        <f>LEN(Tab!B2)</f>
        <v>6</v>
      </c>
      <c r="C2">
        <f>LEN(Tab!C2)</f>
        <v>4</v>
      </c>
      <c r="D2">
        <f>LEN(Tab!D2)</f>
        <v>24</v>
      </c>
      <c r="E2">
        <f>LEN(Tab!E2)</f>
        <v>44</v>
      </c>
      <c r="F2">
        <f ca="1">OFFSET(LIST!$A$3,MATCH(Tab!B2,LIST!$C$4:$C$288,0),0)</f>
        <v>3</v>
      </c>
      <c r="G2">
        <f ca="1">OFFSET(LIST!$B$3,MATCH(Tab!B2,LIST!$C$4:$C$288,0),0)</f>
        <v>1</v>
      </c>
      <c r="H2" s="2" t="str">
        <f ca="1">NoComment&amp;$F$1&amp;TEXT(F2,"00 ")&amp;$G$1&amp;TEXT(G2,"0 ")&amp;Tab!B2&amp;REPT(" ",$B$1-LEN(Tab!B2))&amp;"-- "&amp;Tab!C2&amp;REPT(" ",$C$1-LEN(Tab!C2))&amp;", "&amp;Tab!D2&amp;REPT(" ",$D$1-LEN(Tab!D2))&amp;", "&amp;Tab!E2</f>
        <v>XQX R03 C1 RSTFLE            -- text     , “restart” or “norestart”                                   , instructs PEST whether to write restart data</v>
      </c>
    </row>
    <row r="3" spans="2:9" x14ac:dyDescent="0.2">
      <c r="B3">
        <f>LEN(Tab!B3)</f>
        <v>8</v>
      </c>
      <c r="C3">
        <f>LEN(Tab!C3)</f>
        <v>4</v>
      </c>
      <c r="D3">
        <f>LEN(Tab!D3)</f>
        <v>54</v>
      </c>
      <c r="E3">
        <f>LEN(Tab!E3)</f>
        <v>24</v>
      </c>
      <c r="F3">
        <f ca="1">OFFSET(LIST!$A$3,MATCH(Tab!B3,LIST!$C$4:$C$288,0),0)</f>
        <v>3</v>
      </c>
      <c r="G3">
        <f ca="1">OFFSET(LIST!$B$3,MATCH(Tab!B3,LIST!$C$4:$C$288,0),0)</f>
        <v>2</v>
      </c>
      <c r="H3" s="2" t="str">
        <f ca="1">NoComment&amp;$F$1&amp;TEXT(F3,"00 ")&amp;$G$1&amp;TEXT(G3,"0 ")&amp;Tab!B3&amp;REPT(" ",$B$1-LEN(Tab!B3))&amp;"-- "&amp;Tab!C3&amp;REPT(" ",$C$1-LEN(Tab!C3))&amp;", "&amp;Tab!D3&amp;REPT(" ",$D$1-LEN(Tab!D3))&amp;", "&amp;Tab!E3</f>
        <v>XQX R03 C2 PESTMODE          -- text     , “estimation”, “prediction”, “regularisation”, “pareto”     , PEST’s mode of operation</v>
      </c>
    </row>
    <row r="4" spans="2:9" x14ac:dyDescent="0.2">
      <c r="B4">
        <f>LEN(Tab!B4)</f>
        <v>4</v>
      </c>
      <c r="C4">
        <f>LEN(Tab!C4)</f>
        <v>7</v>
      </c>
      <c r="D4">
        <f>LEN(Tab!D4)</f>
        <v>17</v>
      </c>
      <c r="E4">
        <f>LEN(Tab!E4)</f>
        <v>20</v>
      </c>
      <c r="F4">
        <f ca="1">OFFSET(LIST!$A$3,MATCH(Tab!B4,LIST!$C$4:$C$288,0),0)</f>
        <v>4</v>
      </c>
      <c r="G4">
        <f ca="1">OFFSET(LIST!$B$3,MATCH(Tab!B4,LIST!$C$4:$C$288,0),0)</f>
        <v>1</v>
      </c>
      <c r="H4" s="2" t="str">
        <f ca="1">NoComment&amp;$F$1&amp;TEXT(F4,"00 ")&amp;$G$1&amp;TEXT(G4,"0 ")&amp;Tab!B4&amp;REPT(" ",$B$1-LEN(Tab!B4))&amp;"-- "&amp;Tab!C4&amp;REPT(" ",$C$1-LEN(Tab!C4))&amp;", "&amp;Tab!D4&amp;REPT(" ",$D$1-LEN(Tab!D4))&amp;", "&amp;Tab!E4</f>
        <v>XQX R04 C1 NPAR              -- integer  , greater than zero                                          , number of parameters</v>
      </c>
    </row>
    <row r="5" spans="2:9" x14ac:dyDescent="0.2">
      <c r="B5">
        <f>LEN(Tab!B5)</f>
        <v>4</v>
      </c>
      <c r="C5">
        <f>LEN(Tab!C5)</f>
        <v>7</v>
      </c>
      <c r="D5">
        <f>LEN(Tab!D5)</f>
        <v>17</v>
      </c>
      <c r="E5">
        <f>LEN(Tab!E5)</f>
        <v>22</v>
      </c>
      <c r="F5">
        <f ca="1">OFFSET(LIST!$A$3,MATCH(Tab!B5,LIST!$C$4:$C$288,0),0)</f>
        <v>4</v>
      </c>
      <c r="G5">
        <f ca="1">OFFSET(LIST!$B$3,MATCH(Tab!B5,LIST!$C$4:$C$288,0),0)</f>
        <v>2</v>
      </c>
      <c r="H5" s="2" t="str">
        <f ca="1">NoComment&amp;$F$1&amp;TEXT(F5,"00 ")&amp;$G$1&amp;TEXT(G5,"0 ")&amp;Tab!B5&amp;REPT(" ",$B$1-LEN(Tab!B5))&amp;"-- "&amp;Tab!C5&amp;REPT(" ",$C$1-LEN(Tab!C5))&amp;", "&amp;Tab!D5&amp;REPT(" ",$D$1-LEN(Tab!D5))&amp;", "&amp;Tab!E5</f>
        <v>XQX R04 C2 NOBS              -- integer  , greater than zero                                          , number of observations</v>
      </c>
    </row>
    <row r="6" spans="2:9" x14ac:dyDescent="0.2">
      <c r="B6">
        <f>LEN(Tab!B6)</f>
        <v>6</v>
      </c>
      <c r="C6">
        <f>LEN(Tab!C6)</f>
        <v>7</v>
      </c>
      <c r="D6">
        <f>LEN(Tab!D6)</f>
        <v>17</v>
      </c>
      <c r="E6">
        <f>LEN(Tab!E6)</f>
        <v>26</v>
      </c>
      <c r="F6">
        <f ca="1">OFFSET(LIST!$A$3,MATCH(Tab!B6,LIST!$C$4:$C$288,0),0)</f>
        <v>4</v>
      </c>
      <c r="G6">
        <f ca="1">OFFSET(LIST!$B$3,MATCH(Tab!B6,LIST!$C$4:$C$288,0),0)</f>
        <v>3</v>
      </c>
      <c r="H6" s="2" t="str">
        <f ca="1">NoComment&amp;$F$1&amp;TEXT(F6,"00 ")&amp;$G$1&amp;TEXT(G6,"0 ")&amp;Tab!B6&amp;REPT(" ",$B$1-LEN(Tab!B6))&amp;"-- "&amp;Tab!C6&amp;REPT(" ",$C$1-LEN(Tab!C6))&amp;", "&amp;Tab!D6&amp;REPT(" ",$D$1-LEN(Tab!D6))&amp;", "&amp;Tab!E6</f>
        <v>XQX R04 C3 NPARGP            -- integer  , greater than zero                                          , number of parameter groups</v>
      </c>
    </row>
    <row r="7" spans="2:9" x14ac:dyDescent="0.2">
      <c r="B7">
        <f>LEN(Tab!B7)</f>
        <v>6</v>
      </c>
      <c r="C7">
        <f>LEN(Tab!C7)</f>
        <v>7</v>
      </c>
      <c r="D7">
        <f>LEN(Tab!D7)</f>
        <v>17</v>
      </c>
      <c r="E7">
        <f>LEN(Tab!E7)</f>
        <v>127</v>
      </c>
      <c r="F7">
        <f ca="1">OFFSET(LIST!$A$3,MATCH(Tab!B7,LIST!$C$4:$C$288,0),0)</f>
        <v>4</v>
      </c>
      <c r="G7">
        <f ca="1">OFFSET(LIST!$B$3,MATCH(Tab!B7,LIST!$C$4:$C$288,0),0)</f>
        <v>4</v>
      </c>
      <c r="H7" s="2" t="str">
        <f ca="1">NoComment&amp;$F$1&amp;TEXT(F7,"00 ")&amp;$G$1&amp;TEXT(G7,"0 ")&amp;Tab!B7&amp;REPT(" ",$B$1-LEN(Tab!B7))&amp;"-- "&amp;Tab!C7&amp;REPT(" ",$C$1-LEN(Tab!C7))&amp;", "&amp;Tab!D7&amp;REPT(" ",$D$1-LEN(Tab!D7))&amp;", "&amp;Tab!E7</f>
        <v>XQX R04 C4 NPRIOR            -- integer  , any integer value                                          , absolute value is number of prior information equations; negative value indicates supply of prior information in indexed format</v>
      </c>
    </row>
    <row r="8" spans="2:9" x14ac:dyDescent="0.2">
      <c r="B8">
        <f>LEN(Tab!B8)</f>
        <v>6</v>
      </c>
      <c r="C8">
        <f>LEN(Tab!C8)</f>
        <v>7</v>
      </c>
      <c r="D8">
        <f>LEN(Tab!D8)</f>
        <v>17</v>
      </c>
      <c r="E8">
        <f>LEN(Tab!E8)</f>
        <v>28</v>
      </c>
      <c r="F8">
        <f ca="1">OFFSET(LIST!$A$3,MATCH(Tab!B8,LIST!$C$4:$C$288,0),0)</f>
        <v>4</v>
      </c>
      <c r="G8">
        <f ca="1">OFFSET(LIST!$B$3,MATCH(Tab!B8,LIST!$C$4:$C$288,0),0)</f>
        <v>5</v>
      </c>
      <c r="H8" s="2" t="str">
        <f ca="1">NoComment&amp;$F$1&amp;TEXT(F8,"00 ")&amp;$G$1&amp;TEXT(G8,"0 ")&amp;Tab!B8&amp;REPT(" ",$B$1-LEN(Tab!B8))&amp;"-- "&amp;Tab!C8&amp;REPT(" ",$C$1-LEN(Tab!C8))&amp;", "&amp;Tab!D8&amp;REPT(" ",$D$1-LEN(Tab!D8))&amp;", "&amp;Tab!E8</f>
        <v>XQX R04 C5 NOBSGP            -- integer  , greater than zero                                          , number of observation groups</v>
      </c>
    </row>
    <row r="9" spans="2:9" x14ac:dyDescent="0.2">
      <c r="B9">
        <f>LEN(Tab!B9)</f>
        <v>10</v>
      </c>
      <c r="C9">
        <f>LEN(Tab!C9)</f>
        <v>7</v>
      </c>
      <c r="D9">
        <f>LEN(Tab!D9)</f>
        <v>25</v>
      </c>
      <c r="E9">
        <f>LEN(Tab!E9)</f>
        <v>48</v>
      </c>
      <c r="F9">
        <f ca="1">OFFSET(LIST!$A$3,MATCH(Tab!B9,LIST!$C$4:$C$288,0),0)</f>
        <v>4</v>
      </c>
      <c r="G9">
        <f ca="1">OFFSET(LIST!$B$3,MATCH(Tab!B9,LIST!$C$4:$C$288,0),0)</f>
        <v>6</v>
      </c>
      <c r="H9" s="2" t="str">
        <f ca="1">NoComment&amp;$F$1&amp;TEXT(F9,"00 ")&amp;$G$1&amp;TEXT(G9,"0 ")&amp;Tab!B9&amp;REPT(" ",$B$1-LEN(Tab!B9))&amp;"-- "&amp;Tab!C9&amp;REPT(" ",$C$1-LEN(Tab!C9))&amp;", "&amp;Tab!D9&amp;REPT(" ",$D$1-LEN(Tab!D9))&amp;", "&amp;Tab!E9</f>
        <v>XQX R04 C6 MAXCOMPDIM        -- integer  , optional; zero or greater                                  , number of elements in compressed Jacobian matrix</v>
      </c>
    </row>
    <row r="10" spans="2:9" x14ac:dyDescent="0.2">
      <c r="B10">
        <f>LEN(Tab!B10)</f>
        <v>7</v>
      </c>
      <c r="C10">
        <f>LEN(Tab!C10)</f>
        <v>7</v>
      </c>
      <c r="D10">
        <f>LEN(Tab!D10)</f>
        <v>17</v>
      </c>
      <c r="E10">
        <f>LEN(Tab!E10)</f>
        <v>24</v>
      </c>
      <c r="F10">
        <f ca="1">OFFSET(LIST!$A$3,MATCH(Tab!B10,LIST!$C$4:$C$288,0),0)</f>
        <v>5</v>
      </c>
      <c r="G10">
        <f ca="1">OFFSET(LIST!$B$3,MATCH(Tab!B10,LIST!$C$4:$C$288,0),0)</f>
        <v>1</v>
      </c>
      <c r="H10" s="2" t="str">
        <f ca="1">NoComment&amp;$F$1&amp;TEXT(F10,"00 ")&amp;$G$1&amp;TEXT(G10,"0 ")&amp;Tab!B10&amp;REPT(" ",$B$1-LEN(Tab!B10))&amp;"-- "&amp;Tab!C10&amp;REPT(" ",$C$1-LEN(Tab!C10))&amp;", "&amp;Tab!D10&amp;REPT(" ",$D$1-LEN(Tab!D10))&amp;", "&amp;Tab!E10</f>
        <v>XQX R05 C1 NTPLFLE           -- integer  , greater than zero                                          , number of template files</v>
      </c>
    </row>
    <row r="11" spans="2:9" x14ac:dyDescent="0.2">
      <c r="B11">
        <f>LEN(Tab!B11)</f>
        <v>7</v>
      </c>
      <c r="C11">
        <f>LEN(Tab!C11)</f>
        <v>7</v>
      </c>
      <c r="D11">
        <f>LEN(Tab!D11)</f>
        <v>17</v>
      </c>
      <c r="E11">
        <f>LEN(Tab!E11)</f>
        <v>27</v>
      </c>
      <c r="F11">
        <f ca="1">OFFSET(LIST!$A$3,MATCH(Tab!B11,LIST!$C$4:$C$288,0),0)</f>
        <v>5</v>
      </c>
      <c r="G11">
        <f ca="1">OFFSET(LIST!$B$3,MATCH(Tab!B11,LIST!$C$4:$C$288,0),0)</f>
        <v>2</v>
      </c>
      <c r="H11" s="2" t="str">
        <f ca="1">NoComment&amp;$F$1&amp;TEXT(F11,"00 ")&amp;$G$1&amp;TEXT(G11,"0 ")&amp;Tab!B11&amp;REPT(" ",$B$1-LEN(Tab!B11))&amp;"-- "&amp;Tab!C11&amp;REPT(" ",$C$1-LEN(Tab!C11))&amp;", "&amp;Tab!D11&amp;REPT(" ",$D$1-LEN(Tab!D11))&amp;", "&amp;Tab!E11</f>
        <v>XQX R05 C2 NINSFLE           -- integer  , greater than zero                                          , number of instruction files</v>
      </c>
    </row>
    <row r="12" spans="2:9" x14ac:dyDescent="0.2">
      <c r="B12">
        <f>LEN(Tab!B12)</f>
        <v>6</v>
      </c>
      <c r="C12">
        <f>LEN(Tab!C12)</f>
        <v>4</v>
      </c>
      <c r="D12">
        <f>LEN(Tab!D12)</f>
        <v>20</v>
      </c>
      <c r="E12">
        <f>LEN(Tab!E12)</f>
        <v>56</v>
      </c>
      <c r="F12">
        <f ca="1">OFFSET(LIST!$A$3,MATCH(Tab!B12,LIST!$C$4:$C$288,0),0)</f>
        <v>5</v>
      </c>
      <c r="G12">
        <f ca="1">OFFSET(LIST!$B$3,MATCH(Tab!B12,LIST!$C$4:$C$288,0),0)</f>
        <v>3</v>
      </c>
      <c r="H12" s="2" t="str">
        <f ca="1">NoComment&amp;$F$1&amp;TEXT(F12,"00 ")&amp;$G$1&amp;TEXT(G12,"0 ")&amp;Tab!B12&amp;REPT(" ",$B$1-LEN(Tab!B12))&amp;"-- "&amp;Tab!C12&amp;REPT(" ",$C$1-LEN(Tab!C12))&amp;", "&amp;Tab!D12&amp;REPT(" ",$D$1-LEN(Tab!D12))&amp;", "&amp;Tab!E12</f>
        <v>XQX R05 C3 PRECIS            -- text     , “single” or “double”                                       , format for writing parameter values to model input files</v>
      </c>
    </row>
    <row r="13" spans="2:9" x14ac:dyDescent="0.2">
      <c r="B13">
        <f>LEN(Tab!B13)</f>
        <v>6</v>
      </c>
      <c r="C13">
        <f>LEN(Tab!C13)</f>
        <v>4</v>
      </c>
      <c r="D13">
        <f>LEN(Tab!D13)</f>
        <v>20</v>
      </c>
      <c r="E13">
        <f>LEN(Tab!E13)</f>
        <v>50</v>
      </c>
      <c r="F13">
        <f ca="1">OFFSET(LIST!$A$3,MATCH(Tab!B13,LIST!$C$4:$C$288,0),0)</f>
        <v>5</v>
      </c>
      <c r="G13">
        <f ca="1">OFFSET(LIST!$B$3,MATCH(Tab!B13,LIST!$C$4:$C$288,0),0)</f>
        <v>4</v>
      </c>
      <c r="H13" s="2" t="str">
        <f ca="1">NoComment&amp;$F$1&amp;TEXT(F13,"00 ")&amp;$G$1&amp;TEXT(G13,"0 ")&amp;Tab!B13&amp;REPT(" ",$B$1-LEN(Tab!B13))&amp;"-- "&amp;Tab!C13&amp;REPT(" ",$C$1-LEN(Tab!C13))&amp;", "&amp;Tab!D13&amp;REPT(" ",$D$1-LEN(Tab!D13))&amp;", "&amp;Tab!E13</f>
        <v>XQX R05 C4 DPOINT            -- text     , “point” or “nopoint”                                       , omit decimal point in parameter values if possible</v>
      </c>
    </row>
    <row r="14" spans="2:9" x14ac:dyDescent="0.2">
      <c r="B14">
        <f>LEN(Tab!B14)</f>
        <v>6</v>
      </c>
      <c r="C14">
        <f>LEN(Tab!C14)</f>
        <v>7</v>
      </c>
      <c r="D14">
        <f>LEN(Tab!D14)</f>
        <v>27</v>
      </c>
      <c r="E14">
        <f>LEN(Tab!E14)</f>
        <v>41</v>
      </c>
      <c r="F14">
        <f ca="1">OFFSET(LIST!$A$3,MATCH(Tab!B14,LIST!$C$4:$C$288,0),0)</f>
        <v>5</v>
      </c>
      <c r="G14">
        <f ca="1">OFFSET(LIST!$B$3,MATCH(Tab!B14,LIST!$C$4:$C$288,0),0)</f>
        <v>5</v>
      </c>
      <c r="H14" s="2" t="str">
        <f ca="1">NoComment&amp;$F$1&amp;TEXT(F14,"00 ")&amp;$G$1&amp;TEXT(G14,"0 ")&amp;Tab!B14&amp;REPT(" ",$B$1-LEN(Tab!B14))&amp;"-- "&amp;Tab!C14&amp;REPT(" ",$C$1-LEN(Tab!C14))&amp;", "&amp;Tab!D14&amp;REPT(" ",$D$1-LEN(Tab!D14))&amp;", "&amp;Tab!E14</f>
        <v>XQX R05 C5 NUMCOM            -- integer  , optional; greater than zero                                , number of command lines used to run model</v>
      </c>
    </row>
    <row r="15" spans="2:9" x14ac:dyDescent="0.2">
      <c r="B15">
        <f>LEN(Tab!B15)</f>
        <v>7</v>
      </c>
      <c r="C15">
        <f>LEN(Tab!C15)</f>
        <v>7</v>
      </c>
      <c r="D15">
        <f>LEN(Tab!D15)</f>
        <v>21</v>
      </c>
      <c r="E15">
        <f>LEN(Tab!E15)</f>
        <v>58</v>
      </c>
      <c r="F15">
        <f ca="1">OFFSET(LIST!$A$3,MATCH(Tab!B15,LIST!$C$4:$C$288,0),0)</f>
        <v>5</v>
      </c>
      <c r="G15">
        <f ca="1">OFFSET(LIST!$B$3,MATCH(Tab!B15,LIST!$C$4:$C$288,0),0)</f>
        <v>6</v>
      </c>
      <c r="H15" s="2" t="str">
        <f ca="1">NoComment&amp;$F$1&amp;TEXT(F15,"00 ")&amp;$G$1&amp;TEXT(G15,"0 ")&amp;Tab!B15&amp;REPT(" ",$B$1-LEN(Tab!B15))&amp;"-- "&amp;Tab!C15&amp;REPT(" ",$C$1-LEN(Tab!C15))&amp;", "&amp;Tab!D15&amp;REPT(" ",$D$1-LEN(Tab!D15))&amp;", "&amp;Tab!E15</f>
        <v>XQX R05 C6 JACFILE           -- integer  , optional; zero or one                                      , indicates whether model provides external derivatives file</v>
      </c>
    </row>
    <row r="16" spans="2:9" x14ac:dyDescent="0.2">
      <c r="B16">
        <f>LEN(Tab!B16)</f>
        <v>8</v>
      </c>
      <c r="C16">
        <f>LEN(Tab!C16)</f>
        <v>7</v>
      </c>
      <c r="D16">
        <f>LEN(Tab!D16)</f>
        <v>21</v>
      </c>
      <c r="E16">
        <f>LEN(Tab!E16)</f>
        <v>56</v>
      </c>
      <c r="F16">
        <f ca="1">OFFSET(LIST!$A$3,MATCH(Tab!B16,LIST!$C$4:$C$288,0),0)</f>
        <v>5</v>
      </c>
      <c r="G16">
        <f ca="1">OFFSET(LIST!$B$3,MATCH(Tab!B16,LIST!$C$4:$C$288,0),0)</f>
        <v>7</v>
      </c>
      <c r="H16" s="2" t="str">
        <f ca="1">NoComment&amp;$F$1&amp;TEXT(F16,"00 ")&amp;$G$1&amp;TEXT(G16,"0 ")&amp;Tab!B16&amp;REPT(" ",$B$1-LEN(Tab!B16))&amp;"-- "&amp;Tab!C16&amp;REPT(" ",$C$1-LEN(Tab!C16))&amp;", "&amp;Tab!D16&amp;REPT(" ",$D$1-LEN(Tab!D16))&amp;", "&amp;Tab!E16</f>
        <v>XQX R05 C7 MESSFILE          -- integer  , optional; zero or one                                      , indicates whether PEST writes PEST-to-model message file</v>
      </c>
    </row>
    <row r="17" spans="2:8" x14ac:dyDescent="0.2">
      <c r="B17">
        <f>LEN(Tab!B17)</f>
        <v>8</v>
      </c>
      <c r="C17">
        <f>LEN(Tab!C17)</f>
        <v>4</v>
      </c>
      <c r="D17">
        <f>LEN(Tab!D17)</f>
        <v>15</v>
      </c>
      <c r="E17">
        <f>LEN(Tab!E17)</f>
        <v>24</v>
      </c>
      <c r="F17">
        <f ca="1">OFFSET(LIST!$A$3,MATCH(Tab!B17,LIST!$C$4:$C$288,0),0)</f>
        <v>6</v>
      </c>
      <c r="G17">
        <f ca="1">OFFSET(LIST!$B$3,MATCH(Tab!B17,LIST!$C$4:$C$288,0),0)</f>
        <v>1</v>
      </c>
      <c r="H17" s="2" t="str">
        <f ca="1">NoComment&amp;$F$1&amp;TEXT(F17,"00 ")&amp;$G$1&amp;TEXT(G17,"0 ")&amp;Tab!B17&amp;REPT(" ",$B$1-LEN(Tab!B17))&amp;"-- "&amp;Tab!C17&amp;REPT(" ",$C$1-LEN(Tab!C17))&amp;", "&amp;Tab!D17&amp;REPT(" ",$D$1-LEN(Tab!D17))&amp;", "&amp;Tab!E17</f>
        <v>XQX R06 C1 RLAMBDA1          -- real     , zero or greater                                            , initial Marquardt lambda</v>
      </c>
    </row>
    <row r="18" spans="2:8" x14ac:dyDescent="0.2">
      <c r="B18">
        <f>LEN(Tab!B18)</f>
        <v>7</v>
      </c>
      <c r="C18">
        <f>LEN(Tab!C18)</f>
        <v>4</v>
      </c>
      <c r="D18">
        <f>LEN(Tab!D18)</f>
        <v>34</v>
      </c>
      <c r="E18">
        <f>LEN(Tab!E18)</f>
        <v>44</v>
      </c>
      <c r="F18">
        <f ca="1">OFFSET(LIST!$A$3,MATCH(Tab!B18,LIST!$C$4:$C$288,0),0)</f>
        <v>6</v>
      </c>
      <c r="G18">
        <f ca="1">OFFSET(LIST!$B$3,MATCH(Tab!B18,LIST!$C$4:$C$288,0),0)</f>
        <v>2</v>
      </c>
      <c r="H18" s="2" t="str">
        <f ca="1">NoComment&amp;$F$1&amp;TEXT(F18,"00 ")&amp;$G$1&amp;TEXT(G18,"0 ")&amp;Tab!B18&amp;REPT(" ",$B$1-LEN(Tab!B18))&amp;"-- "&amp;Tab!C18&amp;REPT(" ",$C$1-LEN(Tab!C18))&amp;", "&amp;Tab!D18&amp;REPT(" ",$D$1-LEN(Tab!D18))&amp;", "&amp;Tab!E18</f>
        <v>XQX R06 C2 RLAMFAC           -- real     , positive or negative, but not zero                         , dictates Marquardt lambda adjustment process</v>
      </c>
    </row>
    <row r="19" spans="2:8" x14ac:dyDescent="0.2">
      <c r="B19">
        <f>LEN(Tab!B19)</f>
        <v>9</v>
      </c>
      <c r="C19">
        <f>LEN(Tab!C19)</f>
        <v>4</v>
      </c>
      <c r="D19">
        <f>LEN(Tab!D19)</f>
        <v>20</v>
      </c>
      <c r="E19">
        <f>LEN(Tab!E19)</f>
        <v>69</v>
      </c>
      <c r="F19">
        <f ca="1">OFFSET(LIST!$A$3,MATCH(Tab!B19,LIST!$C$4:$C$288,0),0)</f>
        <v>6</v>
      </c>
      <c r="G19">
        <f ca="1">OFFSET(LIST!$B$3,MATCH(Tab!B19,LIST!$C$4:$C$288,0),0)</f>
        <v>3</v>
      </c>
      <c r="H19" s="2" t="str">
        <f ca="1">NoComment&amp;$F$1&amp;TEXT(F19,"00 ")&amp;$G$1&amp;TEXT(G19,"0 ")&amp;Tab!B19&amp;REPT(" ",$B$1-LEN(Tab!B19))&amp;"-- "&amp;Tab!C19&amp;REPT(" ",$C$1-LEN(Tab!C19))&amp;", "&amp;Tab!D19&amp;REPT(" ",$D$1-LEN(Tab!D19))&amp;", "&amp;Tab!E19</f>
        <v>XQX R06 C3 PHIRATSUF         -- real     , between zero and one                                       , fractional objective function sufficient for end of current iteration</v>
      </c>
    </row>
    <row r="20" spans="2:8" x14ac:dyDescent="0.2">
      <c r="B20">
        <f>LEN(Tab!B20)</f>
        <v>9</v>
      </c>
      <c r="C20">
        <f>LEN(Tab!C20)</f>
        <v>4</v>
      </c>
      <c r="D20">
        <f>LEN(Tab!D20)</f>
        <v>20</v>
      </c>
      <c r="E20">
        <f>LEN(Tab!E20)</f>
        <v>49</v>
      </c>
      <c r="F20">
        <f ca="1">OFFSET(LIST!$A$3,MATCH(Tab!B20,LIST!$C$4:$C$288,0),0)</f>
        <v>6</v>
      </c>
      <c r="G20">
        <f ca="1">OFFSET(LIST!$B$3,MATCH(Tab!B20,LIST!$C$4:$C$288,0),0)</f>
        <v>4</v>
      </c>
      <c r="H20" s="2" t="str">
        <f ca="1">NoComment&amp;$F$1&amp;TEXT(F20,"00 ")&amp;$G$1&amp;TEXT(G20,"0 ")&amp;Tab!B20&amp;REPT(" ",$B$1-LEN(Tab!B20))&amp;"-- "&amp;Tab!C20&amp;REPT(" ",$C$1-LEN(Tab!C20))&amp;", "&amp;Tab!D20&amp;REPT(" ",$D$1-LEN(Tab!D20))&amp;", "&amp;Tab!E20</f>
        <v>XQX R06 C4 PHIREDLAM         -- real     , between zero and one                                       , termination criterion for Marquardt lambda search</v>
      </c>
    </row>
    <row r="21" spans="2:8" x14ac:dyDescent="0.2">
      <c r="B21">
        <f>LEN(Tab!B21)</f>
        <v>6</v>
      </c>
      <c r="C21">
        <f>LEN(Tab!C21)</f>
        <v>7</v>
      </c>
      <c r="D21">
        <f>LEN(Tab!D21)</f>
        <v>14</v>
      </c>
      <c r="E21">
        <f>LEN(Tab!E21)</f>
        <v>43</v>
      </c>
      <c r="F21">
        <f ca="1">OFFSET(LIST!$A$3,MATCH(Tab!B21,LIST!$C$4:$C$288,0),0)</f>
        <v>6</v>
      </c>
      <c r="G21">
        <f ca="1">OFFSET(LIST!$B$3,MATCH(Tab!B21,LIST!$C$4:$C$288,0),0)</f>
        <v>5</v>
      </c>
      <c r="H21" s="2" t="str">
        <f ca="1">NoComment&amp;$F$1&amp;TEXT(F21,"00 ")&amp;$G$1&amp;TEXT(G21,"0 ")&amp;Tab!B21&amp;REPT(" ",$B$1-LEN(Tab!B21))&amp;"-- "&amp;Tab!C21&amp;REPT(" ",$C$1-LEN(Tab!C21))&amp;", "&amp;Tab!D21&amp;REPT(" ",$D$1-LEN(Tab!D21))&amp;", "&amp;Tab!E21</f>
        <v>XQX R06 C5 NUMLAM            -- integer  , one or greater                                             , maximum number of Marquardt lambdas to test</v>
      </c>
    </row>
    <row r="22" spans="2:8" x14ac:dyDescent="0.2">
      <c r="B22">
        <f>LEN(Tab!B22)</f>
        <v>9</v>
      </c>
      <c r="C22">
        <f>LEN(Tab!C22)</f>
        <v>7</v>
      </c>
      <c r="D22">
        <f>LEN(Tab!D22)</f>
        <v>25</v>
      </c>
      <c r="E22">
        <f>LEN(Tab!E22)</f>
        <v>49</v>
      </c>
      <c r="F22">
        <f ca="1">OFFSET(LIST!$A$3,MATCH(Tab!B22,LIST!$C$4:$C$288,0),0)</f>
        <v>6</v>
      </c>
      <c r="G22">
        <f ca="1">OFFSET(LIST!$B$3,MATCH(Tab!B22,LIST!$C$4:$C$288,0),0)</f>
        <v>6</v>
      </c>
      <c r="H22" s="2" t="str">
        <f ca="1">NoComment&amp;$F$1&amp;TEXT(F22,"00 ")&amp;$G$1&amp;TEXT(G22,"0 ")&amp;Tab!B22&amp;REPT(" ",$B$1-LEN(Tab!B22))&amp;"-- "&amp;Tab!C22&amp;REPT(" ",$C$1-LEN(Tab!C22))&amp;", "&amp;Tab!D22&amp;REPT(" ",$D$1-LEN(Tab!D22))&amp;", "&amp;Tab!E22</f>
        <v>XQX R06 C6 JACUPDATE         -- integer  , optional; zero or greater                                  , activation of Broyden’s Jacobian update procedure</v>
      </c>
    </row>
    <row r="23" spans="2:8" x14ac:dyDescent="0.2">
      <c r="B23">
        <f>LEN(Tab!B23)</f>
        <v>10</v>
      </c>
      <c r="C23">
        <f>LEN(Tab!C23)</f>
        <v>4</v>
      </c>
      <c r="D23">
        <f>LEN(Tab!D23)</f>
        <v>30</v>
      </c>
      <c r="E23">
        <f>LEN(Tab!E23)</f>
        <v>71</v>
      </c>
      <c r="F23">
        <f ca="1">OFFSET(LIST!$A$3,MATCH(Tab!B23,LIST!$C$4:$C$288,0),0)</f>
        <v>6</v>
      </c>
      <c r="G23">
        <f ca="1">OFFSET(LIST!$B$3,MATCH(Tab!B23,LIST!$C$4:$C$288,0),0)</f>
        <v>7</v>
      </c>
      <c r="H23" s="2" t="str">
        <f ca="1">NoComment&amp;$F$1&amp;TEXT(F23,"00 ")&amp;$G$1&amp;TEXT(G23,"0 ")&amp;Tab!B23&amp;REPT(" ",$B$1-LEN(Tab!B23))&amp;"-- "&amp;Tab!C23&amp;REPT(" ",$C$1-LEN(Tab!C23))&amp;", "&amp;Tab!D23&amp;REPT(" ",$D$1-LEN(Tab!D23))&amp;", "&amp;Tab!E23</f>
        <v>XQX R06 C7 LAMFORGIVE        -- text     , “lamforgive” or “nolamforgive”                             , treat model run failure during lambda search as high objective function</v>
      </c>
    </row>
    <row r="24" spans="2:8" x14ac:dyDescent="0.2">
      <c r="B24">
        <f>LEN(Tab!B24)</f>
        <v>9</v>
      </c>
      <c r="C24">
        <f>LEN(Tab!C24)</f>
        <v>4</v>
      </c>
      <c r="D24">
        <f>LEN(Tab!D24)</f>
        <v>17</v>
      </c>
      <c r="E24">
        <f>LEN(Tab!E24)</f>
        <v>31</v>
      </c>
      <c r="F24">
        <f ca="1">OFFSET(LIST!$A$3,MATCH(Tab!B24,LIST!$C$4:$C$288,0),0)</f>
        <v>7</v>
      </c>
      <c r="G24">
        <f ca="1">OFFSET(LIST!$B$3,MATCH(Tab!B24,LIST!$C$4:$C$288,0),0)</f>
        <v>1</v>
      </c>
      <c r="H24" s="2" t="str">
        <f ca="1">NoComment&amp;$F$1&amp;TEXT(F24,"00 ")&amp;$G$1&amp;TEXT(G24,"0 ")&amp;Tab!B24&amp;REPT(" ",$B$1-LEN(Tab!B24))&amp;"-- "&amp;Tab!C24&amp;REPT(" ",$C$1-LEN(Tab!C24))&amp;", "&amp;Tab!D24&amp;REPT(" ",$D$1-LEN(Tab!D24))&amp;", "&amp;Tab!E24</f>
        <v>XQX R07 C1 RELPARMAX         -- real     , greater than zero                                          , parameter relative change limit</v>
      </c>
    </row>
    <row r="25" spans="2:8" x14ac:dyDescent="0.2">
      <c r="B25">
        <f>LEN(Tab!B25)</f>
        <v>9</v>
      </c>
      <c r="C25">
        <f>LEN(Tab!C25)</f>
        <v>4</v>
      </c>
      <c r="D25">
        <f>LEN(Tab!D25)</f>
        <v>16</v>
      </c>
      <c r="E25">
        <f>LEN(Tab!E25)</f>
        <v>29</v>
      </c>
      <c r="F25">
        <f ca="1">OFFSET(LIST!$A$3,MATCH(Tab!B25,LIST!$C$4:$C$288,0),0)</f>
        <v>7</v>
      </c>
      <c r="G25">
        <f ca="1">OFFSET(LIST!$B$3,MATCH(Tab!B25,LIST!$C$4:$C$288,0),0)</f>
        <v>2</v>
      </c>
      <c r="H25" s="2" t="str">
        <f ca="1">NoComment&amp;$F$1&amp;TEXT(F25,"00 ")&amp;$G$1&amp;TEXT(G25,"0 ")&amp;Tab!B25&amp;REPT(" ",$B$1-LEN(Tab!B25))&amp;"-- "&amp;Tab!C25&amp;REPT(" ",$C$1-LEN(Tab!C25))&amp;", "&amp;Tab!D25&amp;REPT(" ",$D$1-LEN(Tab!D25))&amp;", "&amp;Tab!E25</f>
        <v>XQX R07 C2 FACPARMAX         -- real     , greater than one                                           , parameter factor change limit</v>
      </c>
    </row>
    <row r="26" spans="2:8" x14ac:dyDescent="0.2">
      <c r="B26">
        <f>LEN(Tab!B26)</f>
        <v>11</v>
      </c>
      <c r="C26">
        <f>LEN(Tab!C26)</f>
        <v>7</v>
      </c>
      <c r="D26">
        <f>LEN(Tab!D26)</f>
        <v>25</v>
      </c>
      <c r="E26">
        <f>LEN(Tab!E26)</f>
        <v>69</v>
      </c>
      <c r="F26">
        <f ca="1">OFFSET(LIST!$A$3,MATCH(Tab!B26,LIST!$C$4:$C$288,0),0)</f>
        <v>7</v>
      </c>
      <c r="G26">
        <f ca="1">OFFSET(LIST!$B$3,MATCH(Tab!B26,LIST!$C$4:$C$288,0),0)</f>
        <v>4</v>
      </c>
      <c r="H26" s="2" t="str">
        <f ca="1">NoComment&amp;$F$1&amp;TEXT(F26,"00 ")&amp;$G$1&amp;TEXT(G26,"0 ")&amp;Tab!B26&amp;REPT(" ",$B$1-LEN(Tab!B26))&amp;"-- "&amp;Tab!C26&amp;REPT(" ",$C$1-LEN(Tab!C26))&amp;", "&amp;Tab!D26&amp;REPT(" ",$D$1-LEN(Tab!D26))&amp;", "&amp;Tab!E26</f>
        <v>XQX R07 C4 IBOUNDSTICK       -- integer  , optional; zero or greater                                  , instructs PEST not to compute derivatives for parameter at its bounds</v>
      </c>
    </row>
    <row r="27" spans="2:8" x14ac:dyDescent="0.2">
      <c r="B27">
        <f>LEN(Tab!B27)</f>
        <v>9</v>
      </c>
      <c r="C27">
        <f>LEN(Tab!C27)</f>
        <v>7</v>
      </c>
      <c r="D27">
        <f>LEN(Tab!D27)</f>
        <v>21</v>
      </c>
      <c r="E27">
        <f>LEN(Tab!E27)</f>
        <v>72</v>
      </c>
      <c r="F27">
        <f ca="1">OFFSET(LIST!$A$3,MATCH(Tab!B27,LIST!$C$4:$C$288,0),0)</f>
        <v>7</v>
      </c>
      <c r="G27">
        <f ca="1">OFFSET(LIST!$B$3,MATCH(Tab!B27,LIST!$C$4:$C$288,0),0)</f>
        <v>5</v>
      </c>
      <c r="H27" s="2" t="str">
        <f ca="1">NoComment&amp;$F$1&amp;TEXT(F27,"00 ")&amp;$G$1&amp;TEXT(G27,"0 ")&amp;Tab!B27&amp;REPT(" ",$B$1-LEN(Tab!B27))&amp;"-- "&amp;Tab!C27&amp;REPT(" ",$C$1-LEN(Tab!C27))&amp;", "&amp;Tab!D27&amp;REPT(" ",$D$1-LEN(Tab!D27))&amp;", "&amp;Tab!E27</f>
        <v>XQX R07 C5 UPVECBEND         -- integer  , optional; zero or one                                      , instructs PEST to bend parameter upgrade vector if parameter hits bounds</v>
      </c>
    </row>
    <row r="28" spans="2:8" x14ac:dyDescent="0.2">
      <c r="B28">
        <f>LEN(Tab!B28)</f>
        <v>9</v>
      </c>
      <c r="C28">
        <f>LEN(Tab!C28)</f>
        <v>4</v>
      </c>
      <c r="D28">
        <f>LEN(Tab!D28)</f>
        <v>20</v>
      </c>
      <c r="E28">
        <f>LEN(Tab!E28)</f>
        <v>70</v>
      </c>
      <c r="F28">
        <f ca="1">OFFSET(LIST!$A$3,MATCH(Tab!B28,LIST!$C$4:$C$288,0),0)</f>
        <v>8</v>
      </c>
      <c r="G28">
        <f ca="1">OFFSET(LIST!$B$3,MATCH(Tab!B28,LIST!$C$4:$C$288,0),0)</f>
        <v>1</v>
      </c>
      <c r="H28" s="2" t="str">
        <f ca="1">NoComment&amp;$F$1&amp;TEXT(F28,"00 ")&amp;$G$1&amp;TEXT(G28,"0 ")&amp;Tab!B28&amp;REPT(" ",$B$1-LEN(Tab!B28))&amp;"-- "&amp;Tab!C28&amp;REPT(" ",$C$1-LEN(Tab!C28))&amp;", "&amp;Tab!D28&amp;REPT(" ",$D$1-LEN(Tab!D28))&amp;", "&amp;Tab!E28</f>
        <v>XQX R08 C1 PHIREDSWH         -- real     , between zero and one                                       , sets objective function change for introduction of central derivatives</v>
      </c>
    </row>
    <row r="29" spans="2:8" x14ac:dyDescent="0.2">
      <c r="B29">
        <f>LEN(Tab!B29)</f>
        <v>10</v>
      </c>
      <c r="C29">
        <f>LEN(Tab!C29)</f>
        <v>7</v>
      </c>
      <c r="D29">
        <f>LEN(Tab!D29)</f>
        <v>24</v>
      </c>
      <c r="E29">
        <f>LEN(Tab!E29)</f>
        <v>78</v>
      </c>
      <c r="F29">
        <f ca="1">OFFSET(LIST!$A$3,MATCH(Tab!B29,LIST!$C$4:$C$288,0),0)</f>
        <v>8</v>
      </c>
      <c r="G29">
        <f ca="1">OFFSET(LIST!$B$3,MATCH(Tab!B29,LIST!$C$4:$C$288,0),0)</f>
        <v>2</v>
      </c>
      <c r="H29" s="2" t="str">
        <f ca="1">NoComment&amp;$F$1&amp;TEXT(F29,"00 ")&amp;$G$1&amp;TEXT(G29,"0 ")&amp;Tab!B29&amp;REPT(" ",$B$1-LEN(Tab!B29))&amp;"-- "&amp;Tab!C29&amp;REPT(" ",$C$1-LEN(Tab!C29))&amp;", "&amp;Tab!D29&amp;REPT(" ",$D$1-LEN(Tab!D29))&amp;", "&amp;Tab!E29</f>
        <v>XQX R08 C2 NOPTSWITCH        -- integer  , optional; one or greater                                   , iteration before which PEST will not switch to central derivatives computation</v>
      </c>
    </row>
    <row r="30" spans="2:8" x14ac:dyDescent="0.2">
      <c r="B30">
        <f>LEN(Tab!B30)</f>
        <v>8</v>
      </c>
      <c r="C30">
        <f>LEN(Tab!C30)</f>
        <v>4</v>
      </c>
      <c r="D30">
        <f>LEN(Tab!D30)</f>
        <v>25</v>
      </c>
      <c r="E30">
        <f>LEN(Tab!E30)</f>
        <v>108</v>
      </c>
      <c r="F30">
        <f ca="1">OFFSET(LIST!$A$3,MATCH(Tab!B30,LIST!$C$4:$C$288,0),0)</f>
        <v>8</v>
      </c>
      <c r="G30">
        <f ca="1">OFFSET(LIST!$B$3,MATCH(Tab!B30,LIST!$C$4:$C$288,0),0)</f>
        <v>3</v>
      </c>
      <c r="H30" s="2" t="str">
        <f ca="1">NoComment&amp;$F$1&amp;TEXT(F30,"00 ")&amp;$G$1&amp;TEXT(G30,"0 ")&amp;Tab!B30&amp;REPT(" ",$B$1-LEN(Tab!B30))&amp;"-- "&amp;Tab!C30&amp;REPT(" ",$C$1-LEN(Tab!C30))&amp;", "&amp;Tab!D30&amp;REPT(" ",$D$1-LEN(Tab!D30))&amp;", "&amp;Tab!E30</f>
        <v>XQX R08 C3 SPLITSWH          -- real     , optional; zero or greater                                  , the factor by which the objective function rises to invoke split slope derivatives analysis until end of run</v>
      </c>
    </row>
    <row r="31" spans="2:8" x14ac:dyDescent="0.2">
      <c r="B31">
        <f>LEN(Tab!B31)</f>
        <v>5</v>
      </c>
      <c r="C31">
        <f>LEN(Tab!C31)</f>
        <v>4</v>
      </c>
      <c r="D31">
        <f>LEN(Tab!D31)</f>
        <v>25</v>
      </c>
      <c r="E31">
        <f>LEN(Tab!E31)</f>
        <v>55</v>
      </c>
      <c r="F31">
        <f ca="1">OFFSET(LIST!$A$3,MATCH(Tab!B31,LIST!$C$4:$C$288,0),0)</f>
        <v>8</v>
      </c>
      <c r="G31">
        <f ca="1">OFFSET(LIST!$B$3,MATCH(Tab!B31,LIST!$C$4:$C$288,0),0)</f>
        <v>4</v>
      </c>
      <c r="H31" s="2" t="str">
        <f ca="1">NoComment&amp;$F$1&amp;TEXT(F31,"00 ")&amp;$G$1&amp;TEXT(G31,"0 ")&amp;Tab!B31&amp;REPT(" ",$B$1-LEN(Tab!B31))&amp;"-- "&amp;Tab!C31&amp;REPT(" ",$C$1-LEN(Tab!C31))&amp;", "&amp;Tab!D31&amp;REPT(" ",$D$1-LEN(Tab!D31))&amp;", "&amp;Tab!E31</f>
        <v>XQX R08 C4 DOAUI             -- text     , “aui”, “auid”, or “noaui”                                  , instructs PEST to implement automatic user intervention</v>
      </c>
    </row>
    <row r="32" spans="2:8" x14ac:dyDescent="0.2">
      <c r="B32">
        <f>LEN(Tab!B32)</f>
        <v>10</v>
      </c>
      <c r="C32">
        <f>LEN(Tab!C32)</f>
        <v>4</v>
      </c>
      <c r="D32">
        <f>LEN(Tab!D32)</f>
        <v>26</v>
      </c>
      <c r="E32">
        <f>LEN(Tab!E32)</f>
        <v>48</v>
      </c>
      <c r="F32">
        <f ca="1">OFFSET(LIST!$A$3,MATCH(Tab!B32,LIST!$C$4:$C$288,0),0)</f>
        <v>8</v>
      </c>
      <c r="G32">
        <f ca="1">OFFSET(LIST!$B$3,MATCH(Tab!B32,LIST!$C$4:$C$288,0),0)</f>
        <v>5</v>
      </c>
      <c r="H32" s="2" t="str">
        <f ca="1">NoComment&amp;$F$1&amp;TEXT(F32,"00 ")&amp;$G$1&amp;TEXT(G32,"0 ")&amp;Tab!B32&amp;REPT(" ",$B$1-LEN(Tab!B32))&amp;"-- "&amp;Tab!C32&amp;REPT(" ",$C$1-LEN(Tab!C32))&amp;", "&amp;Tab!D32&amp;REPT(" ",$D$1-LEN(Tab!D32))&amp;", "&amp;Tab!E32</f>
        <v>XQX R08 C5 DOSENREUSE        -- text     , “senreuse” or “nosenreuse”                                 , instructs PEST to re-use parameter sensitivities</v>
      </c>
    </row>
    <row r="33" spans="2:8" x14ac:dyDescent="0.2">
      <c r="B33">
        <f>LEN(Tab!B33)</f>
        <v>7</v>
      </c>
      <c r="C33">
        <f>LEN(Tab!C33)</f>
        <v>7</v>
      </c>
      <c r="D33">
        <f>LEN(Tab!D33)</f>
        <v>42</v>
      </c>
      <c r="E33">
        <f>LEN(Tab!E33)</f>
        <v>33</v>
      </c>
      <c r="F33">
        <f ca="1">OFFSET(LIST!$A$3,MATCH(Tab!B33,LIST!$C$4:$C$288,0),0)</f>
        <v>9</v>
      </c>
      <c r="G33">
        <f ca="1">OFFSET(LIST!$B$3,MATCH(Tab!B33,LIST!$C$4:$C$288,0),0)</f>
        <v>1</v>
      </c>
      <c r="H33" s="2" t="str">
        <f ca="1">NoComment&amp;$F$1&amp;TEXT(F33,"00 ")&amp;$G$1&amp;TEXT(G33,"0 ")&amp;Tab!B33&amp;REPT(" ",$B$1-LEN(Tab!B33))&amp;"-- "&amp;Tab!C33&amp;REPT(" ",$C$1-LEN(Tab!C33))&amp;", "&amp;Tab!D33&amp;REPT(" ",$D$1-LEN(Tab!D33))&amp;", "&amp;Tab!E33</f>
        <v>XQX R09 C1 NOPTMAX           -- integer  , -2, -1, 0, or any number greater than zero                 , number of optimisation iterations</v>
      </c>
    </row>
    <row r="34" spans="2:8" x14ac:dyDescent="0.2">
      <c r="B34">
        <f>LEN(Tab!B34)</f>
        <v>9</v>
      </c>
      <c r="C34">
        <f>LEN(Tab!C34)</f>
        <v>4</v>
      </c>
      <c r="D34">
        <f>LEN(Tab!D34)</f>
        <v>17</v>
      </c>
      <c r="E34">
        <f>LEN(Tab!E34)</f>
        <v>60</v>
      </c>
      <c r="F34">
        <f ca="1">OFFSET(LIST!$A$3,MATCH(Tab!B34,LIST!$C$4:$C$288,0),0)</f>
        <v>9</v>
      </c>
      <c r="G34">
        <f ca="1">OFFSET(LIST!$B$3,MATCH(Tab!B34,LIST!$C$4:$C$288,0),0)</f>
        <v>2</v>
      </c>
      <c r="H34" s="2" t="str">
        <f ca="1">NoComment&amp;$F$1&amp;TEXT(F34,"00 ")&amp;$G$1&amp;TEXT(G34,"0 ")&amp;Tab!B34&amp;REPT(" ",$B$1-LEN(Tab!B34))&amp;"-- "&amp;Tab!C34&amp;REPT(" ",$C$1-LEN(Tab!C34))&amp;", "&amp;Tab!D34&amp;REPT(" ",$D$1-LEN(Tab!D34))&amp;", "&amp;Tab!E34</f>
        <v>XQX R09 C2 PHIREDSTP         -- real     , greater than zero                                          , relative objective function reduction triggering termination</v>
      </c>
    </row>
    <row r="35" spans="2:8" x14ac:dyDescent="0.2">
      <c r="B35">
        <f>LEN(Tab!B35)</f>
        <v>7</v>
      </c>
      <c r="C35">
        <f>LEN(Tab!C35)</f>
        <v>7</v>
      </c>
      <c r="D35">
        <f>LEN(Tab!D35)</f>
        <v>17</v>
      </c>
      <c r="E35">
        <f>LEN(Tab!E35)</f>
        <v>59</v>
      </c>
      <c r="F35">
        <f ca="1">OFFSET(LIST!$A$3,MATCH(Tab!B35,LIST!$C$4:$C$288,0),0)</f>
        <v>9</v>
      </c>
      <c r="G35">
        <f ca="1">OFFSET(LIST!$B$3,MATCH(Tab!B35,LIST!$C$4:$C$288,0),0)</f>
        <v>3</v>
      </c>
      <c r="H35" s="2" t="str">
        <f ca="1">NoComment&amp;$F$1&amp;TEXT(F35,"00 ")&amp;$G$1&amp;TEXT(G35,"0 ")&amp;Tab!B35&amp;REPT(" ",$B$1-LEN(Tab!B35))&amp;"-- "&amp;Tab!C35&amp;REPT(" ",$C$1-LEN(Tab!C35))&amp;", "&amp;Tab!D35&amp;REPT(" ",$D$1-LEN(Tab!D35))&amp;", "&amp;Tab!E35</f>
        <v>XQX R09 C3 NPHISTP           -- integer  , greater than zero                                          , number of successive iterations over whichPHIREDSTP applies</v>
      </c>
    </row>
    <row r="36" spans="2:8" x14ac:dyDescent="0.2">
      <c r="B36">
        <f>LEN(Tab!B36)</f>
        <v>9</v>
      </c>
      <c r="C36">
        <f>LEN(Tab!C36)</f>
        <v>7</v>
      </c>
      <c r="D36">
        <f>LEN(Tab!D36)</f>
        <v>17</v>
      </c>
      <c r="E36">
        <f>LEN(Tab!E36)</f>
        <v>81</v>
      </c>
      <c r="F36">
        <f ca="1">OFFSET(LIST!$A$3,MATCH(Tab!B36,LIST!$C$4:$C$288,0),0)</f>
        <v>9</v>
      </c>
      <c r="G36">
        <f ca="1">OFFSET(LIST!$B$3,MATCH(Tab!B36,LIST!$C$4:$C$288,0),0)</f>
        <v>4</v>
      </c>
      <c r="H36" s="2" t="str">
        <f ca="1">NoComment&amp;$F$1&amp;TEXT(F36,"00 ")&amp;$G$1&amp;TEXT(G36,"0 ")&amp;Tab!B36&amp;REPT(" ",$B$1-LEN(Tab!B36))&amp;"-- "&amp;Tab!C36&amp;REPT(" ",$C$1-LEN(Tab!C36))&amp;", "&amp;Tab!D36&amp;REPT(" ",$D$1-LEN(Tab!D36))&amp;", "&amp;Tab!E36</f>
        <v>XQX R09 C4 NPHINORED         -- integer  , greater than zero                                          , number of iterations since last drop in objective function to trigger termination</v>
      </c>
    </row>
    <row r="37" spans="2:8" x14ac:dyDescent="0.2">
      <c r="B37">
        <f>LEN(Tab!B37)</f>
        <v>9</v>
      </c>
      <c r="C37">
        <f>LEN(Tab!C37)</f>
        <v>4</v>
      </c>
      <c r="D37">
        <f>LEN(Tab!D37)</f>
        <v>17</v>
      </c>
      <c r="E37">
        <f>LEN(Tab!E37)</f>
        <v>56</v>
      </c>
      <c r="F37">
        <f ca="1">OFFSET(LIST!$A$3,MATCH(Tab!B37,LIST!$C$4:$C$288,0),0)</f>
        <v>9</v>
      </c>
      <c r="G37">
        <f ca="1">OFFSET(LIST!$B$3,MATCH(Tab!B37,LIST!$C$4:$C$288,0),0)</f>
        <v>5</v>
      </c>
      <c r="H37" s="2" t="str">
        <f ca="1">NoComment&amp;$F$1&amp;TEXT(F37,"00 ")&amp;$G$1&amp;TEXT(G37,"0 ")&amp;Tab!B37&amp;REPT(" ",$B$1-LEN(Tab!B37))&amp;"-- "&amp;Tab!C37&amp;REPT(" ",$C$1-LEN(Tab!C37))&amp;", "&amp;Tab!D37&amp;REPT(" ",$D$1-LEN(Tab!D37))&amp;", "&amp;Tab!E37</f>
        <v>XQX R09 C5 RELPARSTP         -- real     , greater than zero                                          , maximum relative parameter change triggering termination</v>
      </c>
    </row>
    <row r="38" spans="2:8" x14ac:dyDescent="0.2">
      <c r="B38">
        <f>LEN(Tab!B38)</f>
        <v>7</v>
      </c>
      <c r="C38">
        <f>LEN(Tab!C38)</f>
        <v>7</v>
      </c>
      <c r="D38">
        <f>LEN(Tab!D38)</f>
        <v>17</v>
      </c>
      <c r="E38">
        <f>LEN(Tab!E38)</f>
        <v>60</v>
      </c>
      <c r="F38">
        <f ca="1">OFFSET(LIST!$A$3,MATCH(Tab!B38,LIST!$C$4:$C$288,0),0)</f>
        <v>9</v>
      </c>
      <c r="G38">
        <f ca="1">OFFSET(LIST!$B$3,MATCH(Tab!B38,LIST!$C$4:$C$288,0),0)</f>
        <v>6</v>
      </c>
      <c r="H38" s="2" t="str">
        <f ca="1">NoComment&amp;$F$1&amp;TEXT(F38,"00 ")&amp;$G$1&amp;TEXT(G38,"0 ")&amp;Tab!B38&amp;REPT(" ",$B$1-LEN(Tab!B38))&amp;"-- "&amp;Tab!C38&amp;REPT(" ",$C$1-LEN(Tab!C38))&amp;", "&amp;Tab!D38&amp;REPT(" ",$D$1-LEN(Tab!D38))&amp;", "&amp;Tab!E38</f>
        <v>XQX R09 C6 NRELPAR           -- integer  , greater than zero                                          , number of successive iterations over which RELPARSTP applies</v>
      </c>
    </row>
    <row r="39" spans="2:8" x14ac:dyDescent="0.2">
      <c r="B39">
        <f>LEN(Tab!B39)</f>
        <v>13</v>
      </c>
      <c r="C39">
        <f>LEN(Tab!C39)</f>
        <v>4</v>
      </c>
      <c r="D39">
        <f>LEN(Tab!D39)</f>
        <v>25</v>
      </c>
      <c r="E39">
        <f>LEN(Tab!E39)</f>
        <v>51</v>
      </c>
      <c r="F39">
        <f ca="1">OFFSET(LIST!$A$3,MATCH(Tab!B39,LIST!$C$4:$C$288,0),0)</f>
        <v>9</v>
      </c>
      <c r="G39">
        <f ca="1">OFFSET(LIST!$B$3,MATCH(Tab!B39,LIST!$C$4:$C$288,0),0)</f>
        <v>7</v>
      </c>
      <c r="H39" s="2" t="str">
        <f ca="1">NoComment&amp;$F$1&amp;TEXT(F39,"00 ")&amp;$G$1&amp;TEXT(G39,"0 ")&amp;Tab!B39&amp;REPT(" ",$B$1-LEN(Tab!B39))&amp;"-- "&amp;Tab!C39&amp;REPT(" ",$C$1-LEN(Tab!C39))&amp;", "&amp;Tab!D39&amp;REPT(" ",$D$1-LEN(Tab!D39))&amp;", "&amp;Tab!E39</f>
        <v>XQX R09 C7 PHISTOPTHRESH     -- real     , optional; zero or greater                                  , objective function threshold triggering termination</v>
      </c>
    </row>
    <row r="40" spans="2:8" x14ac:dyDescent="0.2">
      <c r="B40">
        <f>LEN(Tab!B40)</f>
        <v>7</v>
      </c>
      <c r="C40">
        <f>LEN(Tab!C40)</f>
        <v>7</v>
      </c>
      <c r="D40">
        <f>LEN(Tab!D40)</f>
        <v>21</v>
      </c>
      <c r="E40">
        <f>LEN(Tab!E40)</f>
        <v>73</v>
      </c>
      <c r="F40">
        <f ca="1">OFFSET(LIST!$A$3,MATCH(Tab!B40,LIST!$C$4:$C$288,0),0)</f>
        <v>9</v>
      </c>
      <c r="G40">
        <f ca="1">OFFSET(LIST!$B$3,MATCH(Tab!B40,LIST!$C$4:$C$288,0),0)</f>
        <v>8</v>
      </c>
      <c r="H40" s="2" t="str">
        <f ca="1">NoComment&amp;$F$1&amp;TEXT(F40,"00 ")&amp;$G$1&amp;TEXT(G40,"0 ")&amp;Tab!B40&amp;REPT(" ",$B$1-LEN(Tab!B40))&amp;"-- "&amp;Tab!C40&amp;REPT(" ",$C$1-LEN(Tab!C40))&amp;", "&amp;Tab!D40&amp;REPT(" ",$D$1-LEN(Tab!D40))&amp;", "&amp;Tab!E40</f>
        <v>XQX R09 C8 LASTRUN           -- integer  , optional; zero or one                                      , instructs PEST to undertake (or not) final model run with best parameters</v>
      </c>
    </row>
    <row r="41" spans="2:8" x14ac:dyDescent="0.2">
      <c r="B41">
        <f>LEN(Tab!B41)</f>
        <v>10</v>
      </c>
      <c r="C41">
        <f>LEN(Tab!C41)</f>
        <v>9</v>
      </c>
      <c r="D41">
        <f>LEN(Tab!D41)</f>
        <v>8</v>
      </c>
      <c r="E41">
        <f>LEN(Tab!E41)</f>
        <v>109</v>
      </c>
      <c r="F41">
        <f ca="1">OFFSET(LIST!$A$3,MATCH(Tab!B41,LIST!$C$4:$C$288,0),0)</f>
        <v>9</v>
      </c>
      <c r="G41">
        <f ca="1">OFFSET(LIST!$B$3,MATCH(Tab!B41,LIST!$C$4:$C$288,0),0)</f>
        <v>9</v>
      </c>
      <c r="H41" s="2" t="str">
        <f ca="1">NoComment&amp;$F$1&amp;TEXT(F41,"00 ")&amp;$G$1&amp;TEXT(G41,"0 ")&amp;Tab!B41&amp;REPT(" ",$B$1-LEN(Tab!B41))&amp;"-- "&amp;Tab!C41&amp;REPT(" ",$C$1-LEN(Tab!C41))&amp;", "&amp;Tab!D41&amp;REPT(" ",$D$1-LEN(Tab!D41))&amp;", "&amp;Tab!E41</f>
        <v>XQX R09 C9 PHIABANDON        -- real/text, optional                                                   , objective function value at which to abandon optimisation process or filename containing abandonment schedule</v>
      </c>
    </row>
    <row r="42" spans="2:8" x14ac:dyDescent="0.2">
      <c r="B42">
        <f>LEN(Tab!B42)</f>
        <v>4</v>
      </c>
      <c r="C42">
        <f>LEN(Tab!C42)</f>
        <v>7</v>
      </c>
      <c r="D42">
        <f>LEN(Tab!D42)</f>
        <v>11</v>
      </c>
      <c r="E42">
        <f>LEN(Tab!E42)</f>
        <v>39</v>
      </c>
      <c r="F42">
        <f ca="1">OFFSET(LIST!$A$3,MATCH(Tab!B42,LIST!$C$4:$C$288,0),0)</f>
        <v>10</v>
      </c>
      <c r="G42">
        <f ca="1">OFFSET(LIST!$B$3,MATCH(Tab!B42,LIST!$C$4:$C$288,0),0)</f>
        <v>1</v>
      </c>
      <c r="H42" s="2" t="str">
        <f ca="1">NoComment&amp;$F$1&amp;TEXT(F42,"00 ")&amp;$G$1&amp;TEXT(G42,"0 ")&amp;Tab!B42&amp;REPT(" ",$B$1-LEN(Tab!B42))&amp;"-- "&amp;Tab!C42&amp;REPT(" ",$C$1-LEN(Tab!C42))&amp;", "&amp;Tab!D42&amp;REPT(" ",$D$1-LEN(Tab!D42))&amp;", "&amp;Tab!E42</f>
        <v>XQX R10 C1 ICOV              -- integer  , zero or one                                                , record covariance matrix in matrix file</v>
      </c>
    </row>
    <row r="43" spans="2:8" x14ac:dyDescent="0.2">
      <c r="B43">
        <f>LEN(Tab!B43)</f>
        <v>4</v>
      </c>
      <c r="C43">
        <f>LEN(Tab!C43)</f>
        <v>7</v>
      </c>
      <c r="D43">
        <f>LEN(Tab!D43)</f>
        <v>11</v>
      </c>
      <c r="E43">
        <f>LEN(Tab!E43)</f>
        <v>52</v>
      </c>
      <c r="F43">
        <f ca="1">OFFSET(LIST!$A$3,MATCH(Tab!B43,LIST!$C$4:$C$288,0),0)</f>
        <v>10</v>
      </c>
      <c r="G43">
        <f ca="1">OFFSET(LIST!$B$3,MATCH(Tab!B43,LIST!$C$4:$C$288,0),0)</f>
        <v>2</v>
      </c>
      <c r="H43" s="2" t="str">
        <f ca="1">NoComment&amp;$F$1&amp;TEXT(F43,"00 ")&amp;$G$1&amp;TEXT(G43,"0 ")&amp;Tab!B43&amp;REPT(" ",$B$1-LEN(Tab!B43))&amp;"-- "&amp;Tab!C43&amp;REPT(" ",$C$1-LEN(Tab!C43))&amp;", "&amp;Tab!D43&amp;REPT(" ",$D$1-LEN(Tab!D43))&amp;", "&amp;Tab!E43</f>
        <v>XQX R10 C2 ICOR              -- integer  , zero or one                                                , record correlation coefficient matrix in matrix file</v>
      </c>
    </row>
    <row r="44" spans="2:8" x14ac:dyDescent="0.2">
      <c r="B44">
        <f>LEN(Tab!B44)</f>
        <v>4</v>
      </c>
      <c r="C44">
        <f>LEN(Tab!C44)</f>
        <v>7</v>
      </c>
      <c r="D44">
        <f>LEN(Tab!D44)</f>
        <v>11</v>
      </c>
      <c r="E44">
        <f>LEN(Tab!E44)</f>
        <v>34</v>
      </c>
      <c r="F44">
        <f ca="1">OFFSET(LIST!$A$3,MATCH(Tab!B44,LIST!$C$4:$C$288,0),0)</f>
        <v>10</v>
      </c>
      <c r="G44">
        <f ca="1">OFFSET(LIST!$B$3,MATCH(Tab!B44,LIST!$C$4:$C$288,0),0)</f>
        <v>3</v>
      </c>
      <c r="H44" s="2" t="str">
        <f ca="1">NoComment&amp;$F$1&amp;TEXT(F44,"00 ")&amp;$G$1&amp;TEXT(G44,"0 ")&amp;Tab!B44&amp;REPT(" ",$B$1-LEN(Tab!B44))&amp;"-- "&amp;Tab!C44&amp;REPT(" ",$C$1-LEN(Tab!C44))&amp;", "&amp;Tab!D44&amp;REPT(" ",$D$1-LEN(Tab!D44))&amp;", "&amp;Tab!E44</f>
        <v>XQX R10 C3 IEIG              -- integer  , zero or one                                                , record eigenvectors in matrix file</v>
      </c>
    </row>
    <row r="45" spans="2:8" x14ac:dyDescent="0.2">
      <c r="B45">
        <f>LEN(Tab!B45)</f>
        <v>4</v>
      </c>
      <c r="C45">
        <f>LEN(Tab!C45)</f>
        <v>7</v>
      </c>
      <c r="D45">
        <f>LEN(Tab!D45)</f>
        <v>11</v>
      </c>
      <c r="E45">
        <f>LEN(Tab!E45)</f>
        <v>22</v>
      </c>
      <c r="F45">
        <f ca="1">OFFSET(LIST!$A$3,MATCH(Tab!B45,LIST!$C$4:$C$288,0),0)</f>
        <v>10</v>
      </c>
      <c r="G45">
        <f ca="1">OFFSET(LIST!$B$3,MATCH(Tab!B45,LIST!$C$4:$C$288,0),0)</f>
        <v>4</v>
      </c>
      <c r="H45" s="2" t="str">
        <f ca="1">NoComment&amp;$F$1&amp;TEXT(F45,"00 ")&amp;$G$1&amp;TEXT(G45,"0 ")&amp;Tab!B45&amp;REPT(" ",$B$1-LEN(Tab!B45))&amp;"-- "&amp;Tab!C45&amp;REPT(" ",$C$1-LEN(Tab!C45))&amp;", "&amp;Tab!D45&amp;REPT(" ",$D$1-LEN(Tab!D45))&amp;", "&amp;Tab!E45</f>
        <v>XQX R10 C4 IRES              -- integer  , zero or one                                                , record resolution data</v>
      </c>
    </row>
    <row r="46" spans="2:8" x14ac:dyDescent="0.2">
      <c r="B46">
        <f>LEN(Tab!B46)</f>
        <v>7</v>
      </c>
      <c r="C46">
        <f>LEN(Tab!C46)</f>
        <v>4</v>
      </c>
      <c r="D46">
        <f>LEN(Tab!D46)</f>
        <v>24</v>
      </c>
      <c r="E46">
        <f>LEN(Tab!E46)</f>
        <v>128</v>
      </c>
      <c r="F46">
        <f ca="1">OFFSET(LIST!$A$3,MATCH(Tab!B46,LIST!$C$4:$C$288,0),0)</f>
        <v>10</v>
      </c>
      <c r="G46">
        <f ca="1">OFFSET(LIST!$B$3,MATCH(Tab!B46,LIST!$C$4:$C$288,0),0)</f>
        <v>5</v>
      </c>
      <c r="H46" s="2" t="str">
        <f ca="1">NoComment&amp;$F$1&amp;TEXT(F46,"00 ")&amp;$G$1&amp;TEXT(G46,"0 ")&amp;Tab!B46&amp;REPT(" ",$B$1-LEN(Tab!B46))&amp;"-- "&amp;Tab!C46&amp;REPT(" ",$C$1-LEN(Tab!C46))&amp;", "&amp;Tab!D46&amp;REPT(" ",$D$1-LEN(Tab!D46))&amp;", "&amp;Tab!E46</f>
        <v>XQX R10 C5 JCOSAVE           -- text     , “jcosave” or “nojcosave”                                   , Save best Jacobian file as a JCO file - overwriting previously-saved files of the same name as the inversion process progresses.</v>
      </c>
    </row>
    <row r="47" spans="2:8" x14ac:dyDescent="0.2">
      <c r="B47">
        <f>LEN(Tab!B47)</f>
        <v>10</v>
      </c>
      <c r="C47">
        <f>LEN(Tab!C47)</f>
        <v>4</v>
      </c>
      <c r="D47">
        <f>LEN(Tab!D47)</f>
        <v>30</v>
      </c>
      <c r="E47">
        <f>LEN(Tab!E47)</f>
        <v>101</v>
      </c>
      <c r="F47">
        <f ca="1">OFFSET(LIST!$A$3,MATCH(Tab!B47,LIST!$C$4:$C$288,0),0)</f>
        <v>10</v>
      </c>
      <c r="G47">
        <f ca="1">OFFSET(LIST!$B$3,MATCH(Tab!B47,LIST!$C$4:$C$288,0),0)</f>
        <v>6</v>
      </c>
      <c r="H47" s="2" t="str">
        <f ca="1">NoComment&amp;$F$1&amp;TEXT(F47,"00 ")&amp;$G$1&amp;TEXT(G47,"0 ")&amp;Tab!B47&amp;REPT(" ",$B$1-LEN(Tab!B47))&amp;"-- "&amp;Tab!C47&amp;REPT(" ",$C$1-LEN(Tab!C47))&amp;", "&amp;Tab!D47&amp;REPT(" ",$D$1-LEN(Tab!D47))&amp;", "&amp;Tab!E47</f>
        <v>XQX R10 C6 VERBOSEREC        -- text     , “verboserec” or “noverboserec”                             , If set to “noverboserec”, parameter and observation data lists are ommitted from the run record file.</v>
      </c>
    </row>
    <row r="48" spans="2:8" x14ac:dyDescent="0.2">
      <c r="B48">
        <f>LEN(Tab!B48)</f>
        <v>10</v>
      </c>
      <c r="C48">
        <f>LEN(Tab!C48)</f>
        <v>4</v>
      </c>
      <c r="D48">
        <f>LEN(Tab!D48)</f>
        <v>30</v>
      </c>
      <c r="E48">
        <f>LEN(Tab!E48)</f>
        <v>104</v>
      </c>
      <c r="F48">
        <f ca="1">OFFSET(LIST!$A$3,MATCH(Tab!B48,LIST!$C$4:$C$288,0),0)</f>
        <v>10</v>
      </c>
      <c r="G48">
        <f ca="1">OFFSET(LIST!$B$3,MATCH(Tab!B48,LIST!$C$4:$C$288,0),0)</f>
        <v>7</v>
      </c>
      <c r="H48" s="2" t="str">
        <f ca="1">NoComment&amp;$F$1&amp;TEXT(F48,"00 ")&amp;$G$1&amp;TEXT(G48,"0 ")&amp;Tab!B48&amp;REPT(" ",$B$1-LEN(Tab!B48))&amp;"-- "&amp;Tab!C48&amp;REPT(" ",$C$1-LEN(Tab!C48))&amp;", "&amp;Tab!D48&amp;REPT(" ",$D$1-LEN(Tab!D48))&amp;", "&amp;Tab!E48</f>
        <v>XQX R10 C7 JCOSAVEITN        -- text     , “jcosaveitn” or “nojcosaveitn”                             , Write current jacobian matrix to iteration-specific JCO file at the end of every optimisation iteration.</v>
      </c>
    </row>
    <row r="49" spans="2:8" x14ac:dyDescent="0.2">
      <c r="B49">
        <f>LEN(Tab!B49)</f>
        <v>10</v>
      </c>
      <c r="C49">
        <f>LEN(Tab!C49)</f>
        <v>4</v>
      </c>
      <c r="D49">
        <f>LEN(Tab!D49)</f>
        <v>30</v>
      </c>
      <c r="E49">
        <f>LEN(Tab!E49)</f>
        <v>101</v>
      </c>
      <c r="F49">
        <f ca="1">OFFSET(LIST!$A$3,MATCH(Tab!B49,LIST!$C$4:$C$288,0),0)</f>
        <v>10</v>
      </c>
      <c r="G49">
        <f ca="1">OFFSET(LIST!$B$3,MATCH(Tab!B49,LIST!$C$4:$C$288,0),0)</f>
        <v>8</v>
      </c>
      <c r="H49" s="2" t="str">
        <f ca="1">NoComment&amp;$F$1&amp;TEXT(F49,"00 ")&amp;$G$1&amp;TEXT(G49,"0 ")&amp;Tab!B49&amp;REPT(" ",$B$1-LEN(Tab!B49))&amp;"-- "&amp;Tab!C49&amp;REPT(" ",$C$1-LEN(Tab!C49))&amp;", "&amp;Tab!D49&amp;REPT(" ",$D$1-LEN(Tab!D49))&amp;", "&amp;Tab!E49</f>
        <v>XQX R10 C8 REISAVEITN        -- text     , “reisaveitn” or “noreisaveitn”                             , Store best-fit residuals to iteration-specific residuals file at end of every optimisation iteration.</v>
      </c>
    </row>
    <row r="50" spans="2:8" x14ac:dyDescent="0.2">
      <c r="B50">
        <f>LEN(Tab!B50)</f>
        <v>10</v>
      </c>
      <c r="C50">
        <f>LEN(Tab!C50)</f>
        <v>4</v>
      </c>
      <c r="D50">
        <f>LEN(Tab!D50)</f>
        <v>30</v>
      </c>
      <c r="E50">
        <f>LEN(Tab!E50)</f>
        <v>46</v>
      </c>
      <c r="F50">
        <f ca="1">OFFSET(LIST!$A$3,MATCH(Tab!B50,LIST!$C$4:$C$288,0),0)</f>
        <v>10</v>
      </c>
      <c r="G50">
        <f ca="1">OFFSET(LIST!$B$3,MATCH(Tab!B50,LIST!$C$4:$C$288,0),0)</f>
        <v>9</v>
      </c>
      <c r="H50" s="2" t="str">
        <f ca="1">NoComment&amp;$F$1&amp;TEXT(F50,"00 ")&amp;$G$1&amp;TEXT(G50,"0 ")&amp;Tab!B50&amp;REPT(" ",$B$1-LEN(Tab!B50))&amp;"-- "&amp;Tab!C50&amp;REPT(" ",$C$1-LEN(Tab!C50))&amp;", "&amp;Tab!D50&amp;REPT(" ",$D$1-LEN(Tab!D50))&amp;", "&amp;Tab!E50</f>
        <v>XQX R10 C9 PARSAVEITN        -- text     , “parsaveitn” or “noparsaveitn”                             , Store iteration specific parameter value file.</v>
      </c>
    </row>
    <row r="51" spans="2:8" x14ac:dyDescent="0.2">
      <c r="B51">
        <f>LEN(Tab!B51)</f>
        <v>6</v>
      </c>
      <c r="C51">
        <f>LEN(Tab!C51)</f>
        <v>7</v>
      </c>
      <c r="D51">
        <f>LEN(Tab!D51)</f>
        <v>15</v>
      </c>
      <c r="E51">
        <f>LEN(Tab!E51)</f>
        <v>59</v>
      </c>
      <c r="F51">
        <f ca="1">OFFSET(LIST!$A$3,MATCH(Tab!B51,LIST!$C$4:$C$288,0),0)</f>
        <v>12</v>
      </c>
      <c r="G51">
        <f ca="1">OFFSET(LIST!$B$3,MATCH(Tab!B51,LIST!$C$4:$C$288,0),0)</f>
        <v>1</v>
      </c>
      <c r="H51" s="2" t="str">
        <f ca="1">NoComment&amp;$F$1&amp;TEXT(F51,"00 ")&amp;$G$1&amp;TEXT(G51,"0 ")&amp;Tab!B51&amp;REPT(" ",$B$1-LEN(Tab!B51))&amp;"-- "&amp;Tab!C51&amp;REPT(" ",$C$1-LEN(Tab!C51))&amp;", "&amp;Tab!D51&amp;REPT(" ",$D$1-LEN(Tab!D51))&amp;", "&amp;Tab!E51</f>
        <v>XQX R12 C1 MAXAUI            -- integer  , zero or greater                                            , maximum number of AUI iterations per optimisation iteration</v>
      </c>
    </row>
    <row r="52" spans="2:8" x14ac:dyDescent="0.2">
      <c r="B52">
        <f>LEN(Tab!B52)</f>
        <v>11</v>
      </c>
      <c r="C52">
        <f>LEN(Tab!C52)</f>
        <v>7</v>
      </c>
      <c r="D52">
        <f>LEN(Tab!D52)</f>
        <v>14</v>
      </c>
      <c r="E52">
        <f>LEN(Tab!E52)</f>
        <v>47</v>
      </c>
      <c r="F52">
        <f ca="1">OFFSET(LIST!$A$3,MATCH(Tab!B52,LIST!$C$4:$C$288,0),0)</f>
        <v>12</v>
      </c>
      <c r="G52">
        <f ca="1">OFFSET(LIST!$B$3,MATCH(Tab!B52,LIST!$C$4:$C$288,0),0)</f>
        <v>2</v>
      </c>
      <c r="H52" s="2" t="str">
        <f ca="1">NoComment&amp;$F$1&amp;TEXT(F52,"00 ")&amp;$G$1&amp;TEXT(G52,"0 ")&amp;Tab!B52&amp;REPT(" ",$B$1-LEN(Tab!B52))&amp;"-- "&amp;Tab!C52&amp;REPT(" ",$C$1-LEN(Tab!C52))&amp;", "&amp;Tab!D52&amp;REPT(" ",$D$1-LEN(Tab!D52))&amp;", "&amp;Tab!E52</f>
        <v>XQX R12 C2 AUISTARTOPT       -- integer  , one or greater                                             , optimisation iteration at which to commence AUI</v>
      </c>
    </row>
    <row r="53" spans="2:8" x14ac:dyDescent="0.2">
      <c r="B53">
        <f>LEN(Tab!B53)</f>
        <v>11</v>
      </c>
      <c r="C53">
        <f>LEN(Tab!C53)</f>
        <v>4</v>
      </c>
      <c r="D53">
        <f>LEN(Tab!D53)</f>
        <v>20</v>
      </c>
      <c r="E53">
        <f>LEN(Tab!E53)</f>
        <v>62</v>
      </c>
      <c r="F53">
        <f ca="1">OFFSET(LIST!$A$3,MATCH(Tab!B53,LIST!$C$4:$C$288,0),0)</f>
        <v>12</v>
      </c>
      <c r="G53">
        <f ca="1">OFFSET(LIST!$B$3,MATCH(Tab!B53,LIST!$C$4:$C$288,0),0)</f>
        <v>3</v>
      </c>
      <c r="H53" s="2" t="str">
        <f ca="1">NoComment&amp;$F$1&amp;TEXT(F53,"00 ")&amp;$G$1&amp;TEXT(G53,"0 ")&amp;Tab!B53&amp;REPT(" ",$B$1-LEN(Tab!B53))&amp;"-- "&amp;Tab!C53&amp;REPT(" ",$C$1-LEN(Tab!C53))&amp;", "&amp;Tab!D53&amp;REPT(" ",$D$1-LEN(Tab!D53))&amp;", "&amp;Tab!E53</f>
        <v>XQX R12 C3 NOAUIPHIRAT       -- real     , between zero and one                                       , relative objective function reduction threshold triggering AUI</v>
      </c>
    </row>
    <row r="54" spans="2:8" x14ac:dyDescent="0.2">
      <c r="B54">
        <f>LEN(Tab!B54)</f>
        <v>10</v>
      </c>
      <c r="C54">
        <f>LEN(Tab!C54)</f>
        <v>7</v>
      </c>
      <c r="D54">
        <f>LEN(Tab!D54)</f>
        <v>28</v>
      </c>
      <c r="E54">
        <f>LEN(Tab!E54)</f>
        <v>54</v>
      </c>
      <c r="F54">
        <f ca="1">OFFSET(LIST!$A$3,MATCH(Tab!B54,LIST!$C$4:$C$288,0),0)</f>
        <v>12</v>
      </c>
      <c r="G54">
        <f ca="1">OFFSET(LIST!$B$3,MATCH(Tab!B54,LIST!$C$4:$C$288,0),0)</f>
        <v>4</v>
      </c>
      <c r="H54" s="2" t="str">
        <f ca="1">NoComment&amp;$F$1&amp;TEXT(F54,"00 ")&amp;$G$1&amp;TEXT(G54,"0 ")&amp;Tab!B54&amp;REPT(" ",$B$1-LEN(Tab!B54))&amp;"-- "&amp;Tab!C54&amp;REPT(" ",$C$1-LEN(Tab!C54))&amp;", "&amp;Tab!D54&amp;REPT(" ",$D$1-LEN(Tab!D54))&amp;", "&amp;Tab!E54</f>
        <v>XQX R12 C4 AUIRESTITN        -- integer  , zero or greater, but not one                               , AUI rest interval expressed in optimisation iterations</v>
      </c>
    </row>
    <row r="55" spans="2:8" x14ac:dyDescent="0.2">
      <c r="B55">
        <f>LEN(Tab!B55)</f>
        <v>10</v>
      </c>
      <c r="C55">
        <f>LEN(Tab!C55)</f>
        <v>4</v>
      </c>
      <c r="D55">
        <f>LEN(Tab!D55)</f>
        <v>16</v>
      </c>
      <c r="E55">
        <f>LEN(Tab!E55)</f>
        <v>52</v>
      </c>
      <c r="F55">
        <f ca="1">OFFSET(LIST!$A$3,MATCH(Tab!B55,LIST!$C$4:$C$288,0),0)</f>
        <v>13</v>
      </c>
      <c r="G55">
        <f ca="1">OFFSET(LIST!$B$3,MATCH(Tab!B55,LIST!$C$4:$C$288,0),0)</f>
        <v>1</v>
      </c>
      <c r="H55" s="2" t="str">
        <f ca="1">NoComment&amp;$F$1&amp;TEXT(F55,"00 ")&amp;$G$1&amp;TEXT(G55,"0 ")&amp;Tab!B55&amp;REPT(" ",$B$1-LEN(Tab!B55))&amp;"-- "&amp;Tab!C55&amp;REPT(" ",$C$1-LEN(Tab!C55))&amp;", "&amp;Tab!D55&amp;REPT(" ",$D$1-LEN(Tab!D55))&amp;", "&amp;Tab!E55</f>
        <v>XQX R13 C1 AUISENSRAT        -- real     , greater than one                                           , composite parameter sensitivity ratio triggering AUI</v>
      </c>
    </row>
    <row r="56" spans="2:8" x14ac:dyDescent="0.2">
      <c r="B56">
        <f>LEN(Tab!B56)</f>
        <v>13</v>
      </c>
      <c r="C56">
        <f>LEN(Tab!C56)</f>
        <v>7</v>
      </c>
      <c r="D56">
        <f>LEN(Tab!D56)</f>
        <v>11</v>
      </c>
      <c r="E56">
        <f>LEN(Tab!E56)</f>
        <v>92</v>
      </c>
      <c r="F56">
        <f ca="1">OFFSET(LIST!$A$3,MATCH(Tab!B56,LIST!$C$4:$C$288,0),0)</f>
        <v>13</v>
      </c>
      <c r="G56">
        <f ca="1">OFFSET(LIST!$B$3,MATCH(Tab!B56,LIST!$C$4:$C$288,0),0)</f>
        <v>2</v>
      </c>
      <c r="H56" s="2" t="str">
        <f ca="1">NoComment&amp;$F$1&amp;TEXT(F56,"00 ")&amp;$G$1&amp;TEXT(G56,"0 ")&amp;Tab!B56&amp;REPT(" ",$B$1-LEN(Tab!B56))&amp;"-- "&amp;Tab!C56&amp;REPT(" ",$C$1-LEN(Tab!C56))&amp;", "&amp;Tab!D56&amp;REPT(" ",$D$1-LEN(Tab!D56))&amp;", "&amp;Tab!E56</f>
        <v>XQX R13 C2 AUIHOLDMAXCHG     -- integer  , zero or one                                                , instructs PEST to target parameters which change most when deciding which parameters to hold</v>
      </c>
    </row>
    <row r="57" spans="2:8" x14ac:dyDescent="0.2">
      <c r="B57">
        <f>LEN(Tab!B57)</f>
        <v>10</v>
      </c>
      <c r="C57">
        <f>LEN(Tab!C57)</f>
        <v>7</v>
      </c>
      <c r="D57">
        <f>LEN(Tab!D57)</f>
        <v>17</v>
      </c>
      <c r="E57">
        <f>LEN(Tab!E57)</f>
        <v>52</v>
      </c>
      <c r="F57">
        <f ca="1">OFFSET(LIST!$A$3,MATCH(Tab!B57,LIST!$C$4:$C$288,0),0)</f>
        <v>13</v>
      </c>
      <c r="G57">
        <f ca="1">OFFSET(LIST!$B$3,MATCH(Tab!B57,LIST!$C$4:$C$288,0),0)</f>
        <v>3</v>
      </c>
      <c r="H57" s="2" t="str">
        <f ca="1">NoComment&amp;$F$1&amp;TEXT(F57,"00 ")&amp;$G$1&amp;TEXT(G57,"0 ")&amp;Tab!B57&amp;REPT(" ",$B$1-LEN(Tab!B57))&amp;"-- "&amp;Tab!C57&amp;REPT(" ",$C$1-LEN(Tab!C57))&amp;", "&amp;Tab!D57&amp;REPT(" ",$D$1-LEN(Tab!D57))&amp;", "&amp;Tab!E57</f>
        <v>XQX R13 C3 AUINUMFREE        -- integer  , greater than zero                                          , cease AUI when only AUINUMFREE parameters are unheld</v>
      </c>
    </row>
    <row r="58" spans="2:8" x14ac:dyDescent="0.2">
      <c r="B58">
        <f>LEN(Tab!B58)</f>
        <v>12</v>
      </c>
      <c r="C58">
        <f>LEN(Tab!C58)</f>
        <v>4</v>
      </c>
      <c r="D58">
        <f>LEN(Tab!D58)</f>
        <v>20</v>
      </c>
      <c r="E58">
        <f>LEN(Tab!E58)</f>
        <v>62</v>
      </c>
      <c r="F58">
        <f ca="1">OFFSET(LIST!$A$3,MATCH(Tab!B58,LIST!$C$4:$C$288,0),0)</f>
        <v>14</v>
      </c>
      <c r="G58">
        <f ca="1">OFFSET(LIST!$B$3,MATCH(Tab!B58,LIST!$C$4:$C$288,0),0)</f>
        <v>1</v>
      </c>
      <c r="H58" s="2" t="str">
        <f ca="1">NoComment&amp;$F$1&amp;TEXT(F58,"00 ")&amp;$G$1&amp;TEXT(G58,"0 ")&amp;Tab!B58&amp;REPT(" ",$B$1-LEN(Tab!B58))&amp;"-- "&amp;Tab!C58&amp;REPT(" ",$C$1-LEN(Tab!C58))&amp;", "&amp;Tab!D58&amp;REPT(" ",$D$1-LEN(Tab!D58))&amp;", "&amp;Tab!E58</f>
        <v>XQX R14 C1 AUIPHIRATSUF      -- real     , between zero and one                                       , relative objective function improvement for termination of AUI</v>
      </c>
    </row>
    <row r="59" spans="2:8" x14ac:dyDescent="0.2">
      <c r="B59">
        <f>LEN(Tab!B59)</f>
        <v>15</v>
      </c>
      <c r="C59">
        <f>LEN(Tab!C59)</f>
        <v>4</v>
      </c>
      <c r="D59">
        <f>LEN(Tab!D59)</f>
        <v>20</v>
      </c>
      <c r="E59">
        <f>LEN(Tab!E59)</f>
        <v>91</v>
      </c>
      <c r="F59">
        <f ca="1">OFFSET(LIST!$A$3,MATCH(Tab!B59,LIST!$C$4:$C$288,0),0)</f>
        <v>14</v>
      </c>
      <c r="G59">
        <f ca="1">OFFSET(LIST!$B$3,MATCH(Tab!B59,LIST!$C$4:$C$288,0),0)</f>
        <v>2</v>
      </c>
      <c r="H59" s="2" t="str">
        <f ca="1">NoComment&amp;$F$1&amp;TEXT(F59,"00 ")&amp;$G$1&amp;TEXT(G59,"0 ")&amp;Tab!B59&amp;REPT(" ",$B$1-LEN(Tab!B59))&amp;"-- "&amp;Tab!C59&amp;REPT(" ",$C$1-LEN(Tab!C59))&amp;", "&amp;Tab!D59&amp;REPT(" ",$D$1-LEN(Tab!D59))&amp;", "&amp;Tab!E59</f>
        <v>XQX R14 C2 AUIPHIRATACCEPT   -- real     , between zero and one                                       , relative objective function reduction threshold for acceptance of AUI-calculated parameters</v>
      </c>
    </row>
    <row r="60" spans="2:8" x14ac:dyDescent="0.2">
      <c r="B60">
        <f>LEN(Tab!B60)</f>
        <v>12</v>
      </c>
      <c r="C60">
        <f>LEN(Tab!C60)</f>
        <v>7</v>
      </c>
      <c r="D60">
        <f>LEN(Tab!D60)</f>
        <v>17</v>
      </c>
      <c r="E60">
        <f>LEN(Tab!E60)</f>
        <v>80</v>
      </c>
      <c r="F60">
        <f ca="1">OFFSET(LIST!$A$3,MATCH(Tab!B60,LIST!$C$4:$C$288,0),0)</f>
        <v>14</v>
      </c>
      <c r="G60">
        <f ca="1">OFFSET(LIST!$B$3,MATCH(Tab!B60,LIST!$C$4:$C$288,0),0)</f>
        <v>3</v>
      </c>
      <c r="H60" s="2" t="str">
        <f ca="1">NoComment&amp;$F$1&amp;TEXT(F60,"00 ")&amp;$G$1&amp;TEXT(G60,"0 ")&amp;Tab!B60&amp;REPT(" ",$B$1-LEN(Tab!B60))&amp;"-- "&amp;Tab!C60&amp;REPT(" ",$C$1-LEN(Tab!C60))&amp;", "&amp;Tab!D60&amp;REPT(" ",$D$1-LEN(Tab!D60))&amp;", "&amp;Tab!E60</f>
        <v>XQX R14 C3 NAUINOACCEPT      -- integer  , greater than zero                                          , number of iterations since acceptance of parameter change for termination of AUI</v>
      </c>
    </row>
    <row r="61" spans="2:8" x14ac:dyDescent="0.2">
      <c r="B61">
        <f>LEN(Tab!B61)</f>
        <v>7</v>
      </c>
      <c r="C61">
        <f>LEN(Tab!C61)</f>
        <v>7</v>
      </c>
      <c r="D61">
        <f>LEN(Tab!D61)</f>
        <v>11</v>
      </c>
      <c r="E61">
        <f>LEN(Tab!E61)</f>
        <v>80</v>
      </c>
      <c r="F61">
        <f ca="1">OFFSET(LIST!$A$3,MATCH(Tab!B61,LIST!$C$4:$C$288,0),0)</f>
        <v>16</v>
      </c>
      <c r="G61">
        <f ca="1">OFFSET(LIST!$B$3,MATCH(Tab!B61,LIST!$C$4:$C$288,0),0)</f>
        <v>1</v>
      </c>
      <c r="H61" s="2" t="str">
        <f ca="1">NoComment&amp;$F$1&amp;TEXT(F61,"00 ")&amp;$G$1&amp;TEXT(G61,"0 ")&amp;Tab!B61&amp;REPT(" ",$B$1-LEN(Tab!B61))&amp;"-- "&amp;Tab!C61&amp;REPT(" ",$C$1-LEN(Tab!C61))&amp;", "&amp;Tab!D61&amp;REPT(" ",$D$1-LEN(Tab!D61))&amp;", "&amp;Tab!E61</f>
        <v>XQX R16 C1 SVDMODE           -- integer  , zero or one                                                , activates truncated singular value decomposition for solution of inverse problem</v>
      </c>
    </row>
    <row r="62" spans="2:8" x14ac:dyDescent="0.2">
      <c r="B62">
        <f>LEN(Tab!B62)</f>
        <v>7</v>
      </c>
      <c r="C62">
        <f>LEN(Tab!C62)</f>
        <v>7</v>
      </c>
      <c r="D62">
        <f>LEN(Tab!D62)</f>
        <v>17</v>
      </c>
      <c r="E62">
        <f>LEN(Tab!E62)</f>
        <v>52</v>
      </c>
      <c r="F62">
        <f ca="1">OFFSET(LIST!$A$3,MATCH(Tab!B62,LIST!$C$4:$C$288,0),0)</f>
        <v>17</v>
      </c>
      <c r="G62">
        <f ca="1">OFFSET(LIST!$B$3,MATCH(Tab!B62,LIST!$C$4:$C$288,0),0)</f>
        <v>1</v>
      </c>
      <c r="H62" s="2" t="str">
        <f ca="1">NoComment&amp;$F$1&amp;TEXT(F62,"00 ")&amp;$G$1&amp;TEXT(G62,"0 ")&amp;Tab!B62&amp;REPT(" ",$B$1-LEN(Tab!B62))&amp;"-- "&amp;Tab!C62&amp;REPT(" ",$C$1-LEN(Tab!C62))&amp;", "&amp;Tab!D62&amp;REPT(" ",$D$1-LEN(Tab!D62))&amp;", "&amp;Tab!E62</f>
        <v>XQX R17 C1 MAXSING           -- integer  , greater than zero                                          , number of singular values at which truncation occurs</v>
      </c>
    </row>
    <row r="63" spans="2:8" x14ac:dyDescent="0.2">
      <c r="B63">
        <f>LEN(Tab!B63)</f>
        <v>9</v>
      </c>
      <c r="C63">
        <f>LEN(Tab!C63)</f>
        <v>4</v>
      </c>
      <c r="D63">
        <f>LEN(Tab!D63)</f>
        <v>34</v>
      </c>
      <c r="E63">
        <f>LEN(Tab!E63)</f>
        <v>41</v>
      </c>
      <c r="F63">
        <f ca="1">OFFSET(LIST!$A$3,MATCH(Tab!B63,LIST!$C$4:$C$288,0),0)</f>
        <v>17</v>
      </c>
      <c r="G63">
        <f ca="1">OFFSET(LIST!$B$3,MATCH(Tab!B63,LIST!$C$4:$C$288,0),0)</f>
        <v>2</v>
      </c>
      <c r="H63" s="2" t="str">
        <f ca="1">NoComment&amp;$F$1&amp;TEXT(F63,"00 ")&amp;$G$1&amp;TEXT(G63,"0 ")&amp;Tab!B63&amp;REPT(" ",$B$1-LEN(Tab!B63))&amp;"-- "&amp;Tab!C63&amp;REPT(" ",$C$1-LEN(Tab!C63))&amp;", "&amp;Tab!D63&amp;REPT(" ",$D$1-LEN(Tab!D63))&amp;", "&amp;Tab!E63</f>
        <v>XQX R17 C2 EIGTHRESH         -- real     , zero or greater, but less than one                         , eigenvalue ratio threshold for truncation</v>
      </c>
    </row>
    <row r="64" spans="2:8" x14ac:dyDescent="0.2">
      <c r="B64">
        <f>LEN(Tab!B64)</f>
        <v>8</v>
      </c>
      <c r="C64">
        <f>LEN(Tab!C64)</f>
        <v>7</v>
      </c>
      <c r="D64">
        <f>LEN(Tab!D64)</f>
        <v>11</v>
      </c>
      <c r="E64">
        <f>LEN(Tab!E64)</f>
        <v>37</v>
      </c>
      <c r="F64">
        <f ca="1">OFFSET(LIST!$A$3,MATCH(Tab!B64,LIST!$C$4:$C$288,0),0)</f>
        <v>18</v>
      </c>
      <c r="G64">
        <f ca="1">OFFSET(LIST!$B$3,MATCH(Tab!B64,LIST!$C$4:$C$288,0),0)</f>
        <v>1</v>
      </c>
      <c r="H64" s="2" t="str">
        <f ca="1">NoComment&amp;$F$1&amp;TEXT(F64,"00 ")&amp;$G$1&amp;TEXT(G64,"0 ")&amp;Tab!B64&amp;REPT(" ",$B$1-LEN(Tab!B64))&amp;"-- "&amp;Tab!C64&amp;REPT(" ",$C$1-LEN(Tab!C64))&amp;", "&amp;Tab!D64&amp;REPT(" ",$D$1-LEN(Tab!D64))&amp;", "&amp;Tab!E64</f>
        <v>XQX R18 C1 EIGWRITE          -- integer  , zero or one                                                , determines content of SVD output file</v>
      </c>
    </row>
    <row r="65" spans="2:8" x14ac:dyDescent="0.2">
      <c r="B65">
        <f>LEN(Tab!B65)</f>
        <v>8</v>
      </c>
      <c r="C65">
        <f>LEN(Tab!C65)</f>
        <v>7</v>
      </c>
      <c r="D65">
        <f>LEN(Tab!D65)</f>
        <v>11</v>
      </c>
      <c r="E65">
        <f>LEN(Tab!E65)</f>
        <v>42</v>
      </c>
      <c r="F65">
        <f ca="1">OFFSET(LIST!$A$3,MATCH(Tab!B65,LIST!$C$4:$C$288,0),0)</f>
        <v>20</v>
      </c>
      <c r="G65">
        <f ca="1">OFFSET(LIST!$B$3,MATCH(Tab!B65,LIST!$C$4:$C$288,0),0)</f>
        <v>1</v>
      </c>
      <c r="H65" s="2" t="str">
        <f ca="1">NoComment&amp;$F$1&amp;TEXT(F65,"00 ")&amp;$G$1&amp;TEXT(G65,"0 ")&amp;Tab!B65&amp;REPT(" ",$B$1-LEN(Tab!B65))&amp;"-- "&amp;Tab!C65&amp;REPT(" ",$C$1-LEN(Tab!C65))&amp;", "&amp;Tab!D65&amp;REPT(" ",$D$1-LEN(Tab!D65))&amp;", "&amp;Tab!E65</f>
        <v>XQX R20 C1 LSQRMODE          -- integer  , zero or one                                                , activates LSQR solution of inverse problem</v>
      </c>
    </row>
    <row r="66" spans="2:8" x14ac:dyDescent="0.2">
      <c r="B66">
        <f>LEN(Tab!B66)</f>
        <v>9</v>
      </c>
      <c r="C66">
        <f>LEN(Tab!C66)</f>
        <v>4</v>
      </c>
      <c r="D66">
        <f>LEN(Tab!D66)</f>
        <v>15</v>
      </c>
      <c r="E66">
        <f>LEN(Tab!E66)</f>
        <v>28</v>
      </c>
      <c r="F66">
        <f ca="1">OFFSET(LIST!$A$3,MATCH(Tab!B66,LIST!$C$4:$C$288,0),0)</f>
        <v>21</v>
      </c>
      <c r="G66">
        <f ca="1">OFFSET(LIST!$B$3,MATCH(Tab!B66,LIST!$C$4:$C$288,0),0)</f>
        <v>1</v>
      </c>
      <c r="H66" s="2" t="str">
        <f ca="1">NoComment&amp;$F$1&amp;TEXT(F66,"00 ")&amp;$G$1&amp;TEXT(G66,"0 ")&amp;Tab!B66&amp;REPT(" ",$B$1-LEN(Tab!B66))&amp;"-- "&amp;Tab!C66&amp;REPT(" ",$C$1-LEN(Tab!C66))&amp;", "&amp;Tab!D66&amp;REPT(" ",$D$1-LEN(Tab!D66))&amp;", "&amp;Tab!E66</f>
        <v>XQX R21 C1 LSQR_ATOL         -- real     , zero or greater                                            , LSQR algorithm atol variable</v>
      </c>
    </row>
    <row r="67" spans="2:8" x14ac:dyDescent="0.2">
      <c r="B67">
        <f>LEN(Tab!B67)</f>
        <v>9</v>
      </c>
      <c r="C67">
        <f>LEN(Tab!C67)</f>
        <v>4</v>
      </c>
      <c r="D67">
        <f>LEN(Tab!D67)</f>
        <v>15</v>
      </c>
      <c r="E67">
        <f>LEN(Tab!E67)</f>
        <v>28</v>
      </c>
      <c r="F67">
        <f ca="1">OFFSET(LIST!$A$3,MATCH(Tab!B67,LIST!$C$4:$C$288,0),0)</f>
        <v>21</v>
      </c>
      <c r="G67">
        <f ca="1">OFFSET(LIST!$B$3,MATCH(Tab!B67,LIST!$C$4:$C$288,0),0)</f>
        <v>2</v>
      </c>
      <c r="H67" s="2" t="str">
        <f ca="1">NoComment&amp;$F$1&amp;TEXT(F67,"00 ")&amp;$G$1&amp;TEXT(G67,"0 ")&amp;Tab!B67&amp;REPT(" ",$B$1-LEN(Tab!B67))&amp;"-- "&amp;Tab!C67&amp;REPT(" ",$C$1-LEN(Tab!C67))&amp;", "&amp;Tab!D67&amp;REPT(" ",$D$1-LEN(Tab!D67))&amp;", "&amp;Tab!E67</f>
        <v>XQX R21 C2 LSQR_BTOL         -- real     , zero or greater                                            , LSQR algorithm btol variable</v>
      </c>
    </row>
    <row r="68" spans="2:8" x14ac:dyDescent="0.2">
      <c r="B68">
        <f>LEN(Tab!B68)</f>
        <v>11</v>
      </c>
      <c r="C68">
        <f>LEN(Tab!C68)</f>
        <v>4</v>
      </c>
      <c r="D68">
        <f>LEN(Tab!D68)</f>
        <v>15</v>
      </c>
      <c r="E68">
        <f>LEN(Tab!E68)</f>
        <v>30</v>
      </c>
      <c r="F68">
        <f ca="1">OFFSET(LIST!$A$3,MATCH(Tab!B68,LIST!$C$4:$C$288,0),0)</f>
        <v>21</v>
      </c>
      <c r="G68">
        <f ca="1">OFFSET(LIST!$B$3,MATCH(Tab!B68,LIST!$C$4:$C$288,0),0)</f>
        <v>3</v>
      </c>
      <c r="H68" s="2" t="str">
        <f ca="1">NoComment&amp;$F$1&amp;TEXT(F68,"00 ")&amp;$G$1&amp;TEXT(G68,"0 ")&amp;Tab!B68&amp;REPT(" ",$B$1-LEN(Tab!B68))&amp;"-- "&amp;Tab!C68&amp;REPT(" ",$C$1-LEN(Tab!C68))&amp;", "&amp;Tab!D68&amp;REPT(" ",$D$1-LEN(Tab!D68))&amp;", "&amp;Tab!E68</f>
        <v>XQX R21 C3 LSQR_CONLIM       -- real     , zero or greater                                            , LSQR algorithm conlim variable</v>
      </c>
    </row>
    <row r="69" spans="2:8" x14ac:dyDescent="0.2">
      <c r="B69">
        <f>LEN(Tab!B69)</f>
        <v>11</v>
      </c>
      <c r="C69">
        <f>LEN(Tab!C69)</f>
        <v>7</v>
      </c>
      <c r="D69">
        <f>LEN(Tab!D69)</f>
        <v>17</v>
      </c>
      <c r="E69">
        <f>LEN(Tab!E69)</f>
        <v>30</v>
      </c>
      <c r="F69">
        <f ca="1">OFFSET(LIST!$A$3,MATCH(Tab!B69,LIST!$C$4:$C$288,0),0)</f>
        <v>21</v>
      </c>
      <c r="G69">
        <f ca="1">OFFSET(LIST!$B$3,MATCH(Tab!B69,LIST!$C$4:$C$288,0),0)</f>
        <v>4</v>
      </c>
      <c r="H69" s="2" t="str">
        <f ca="1">NoComment&amp;$F$1&amp;TEXT(F69,"00 ")&amp;$G$1&amp;TEXT(G69,"0 ")&amp;Tab!B69&amp;REPT(" ",$B$1-LEN(Tab!B69))&amp;"-- "&amp;Tab!C69&amp;REPT(" ",$C$1-LEN(Tab!C69))&amp;", "&amp;Tab!D69&amp;REPT(" ",$D$1-LEN(Tab!D69))&amp;", "&amp;Tab!E69</f>
        <v>XQX R21 C4 LSQR_ITNLIM       -- integer  , greater than zero                                          , LSQR algorithm itnlim variable</v>
      </c>
    </row>
    <row r="70" spans="2:8" x14ac:dyDescent="0.2">
      <c r="B70">
        <f>LEN(Tab!B70)</f>
        <v>10</v>
      </c>
      <c r="C70">
        <f>LEN(Tab!C70)</f>
        <v>7</v>
      </c>
      <c r="D70">
        <f>LEN(Tab!D70)</f>
        <v>11</v>
      </c>
      <c r="E70">
        <f>LEN(Tab!E70)</f>
        <v>33</v>
      </c>
      <c r="F70">
        <f ca="1">OFFSET(LIST!$A$3,MATCH(Tab!B70,LIST!$C$4:$C$288,0),0)</f>
        <v>22</v>
      </c>
      <c r="G70">
        <f ca="1">OFFSET(LIST!$B$3,MATCH(Tab!B70,LIST!$C$4:$C$288,0),0)</f>
        <v>1</v>
      </c>
      <c r="H70" s="2" t="str">
        <f ca="1">NoComment&amp;$F$1&amp;TEXT(F70,"00 ")&amp;$G$1&amp;TEXT(G70,"0 ")&amp;Tab!B70&amp;REPT(" ",$B$1-LEN(Tab!B70))&amp;"-- "&amp;Tab!C70&amp;REPT(" ",$C$1-LEN(Tab!C70))&amp;", "&amp;Tab!D70&amp;REPT(" ",$D$1-LEN(Tab!D70))&amp;", "&amp;Tab!E70</f>
        <v>XQX R22 C1 LSQR_WRITE        -- integer  , zero or one                                                , instructs PEST to write LSQR file</v>
      </c>
    </row>
    <row r="71" spans="2:8" x14ac:dyDescent="0.2">
      <c r="B71">
        <f>LEN(Tab!B71)</f>
        <v>12</v>
      </c>
      <c r="C71">
        <f>LEN(Tab!C71)</f>
        <v>4</v>
      </c>
      <c r="D71">
        <f>LEN(Tab!D71)</f>
        <v>10</v>
      </c>
      <c r="E71">
        <f>LEN(Tab!E71)</f>
        <v>30</v>
      </c>
      <c r="F71">
        <f ca="1">OFFSET(LIST!$A$3,MATCH(Tab!B71,LIST!$C$4:$C$288,0),0)</f>
        <v>24</v>
      </c>
      <c r="G71">
        <f ca="1">OFFSET(LIST!$B$3,MATCH(Tab!B71,LIST!$C$4:$C$288,0),0)</f>
        <v>1</v>
      </c>
      <c r="H71" s="2" t="str">
        <f ca="1">NoComment&amp;$F$1&amp;TEXT(F71,"00 ")&amp;$G$1&amp;TEXT(G71,"0 ")&amp;Tab!B71&amp;REPT(" ",$B$1-LEN(Tab!B71))&amp;"-- "&amp;Tab!C71&amp;REPT(" ",$C$1-LEN(Tab!C71))&amp;", "&amp;Tab!D71&amp;REPT(" ",$D$1-LEN(Tab!D71))&amp;", "&amp;Tab!E71</f>
        <v>XQX R24 C1 BASEPESTFILE      -- text     , a filename                                                 , name of base PEST control file</v>
      </c>
    </row>
    <row r="72" spans="2:8" x14ac:dyDescent="0.2">
      <c r="B72">
        <f>LEN(Tab!B72)</f>
        <v>11</v>
      </c>
      <c r="C72">
        <f>LEN(Tab!C72)</f>
        <v>4</v>
      </c>
      <c r="D72">
        <f>LEN(Tab!D72)</f>
        <v>10</v>
      </c>
      <c r="E72">
        <f>LEN(Tab!E72)</f>
        <v>38</v>
      </c>
      <c r="F72">
        <f ca="1">OFFSET(LIST!$A$3,MATCH(Tab!B72,LIST!$C$4:$C$288,0),0)</f>
        <v>25</v>
      </c>
      <c r="G72">
        <f ca="1">OFFSET(LIST!$B$3,MATCH(Tab!B72,LIST!$C$4:$C$288,0),0)</f>
        <v>1</v>
      </c>
      <c r="H72" s="2" t="str">
        <f ca="1">NoComment&amp;$F$1&amp;TEXT(F72,"00 ")&amp;$G$1&amp;TEXT(G72,"0 ")&amp;Tab!B72&amp;REPT(" ",$B$1-LEN(Tab!B72))&amp;"-- "&amp;Tab!C72&amp;REPT(" ",$C$1-LEN(Tab!C72))&amp;", "&amp;Tab!D72&amp;REPT(" ",$D$1-LEN(Tab!D72))&amp;", "&amp;Tab!E72</f>
        <v>XQX R25 C1 BASEJACFILE       -- text     , a filename                                                 , name of base PEST Jacobian matrix file</v>
      </c>
    </row>
    <row r="73" spans="2:8" x14ac:dyDescent="0.2">
      <c r="B73">
        <f>LEN(Tab!B73)</f>
        <v>11</v>
      </c>
      <c r="C73">
        <f>LEN(Tab!C73)</f>
        <v>7</v>
      </c>
      <c r="D73">
        <f>LEN(Tab!D73)</f>
        <v>11</v>
      </c>
      <c r="E73">
        <f>LEN(Tab!E73)</f>
        <v>43</v>
      </c>
      <c r="F73">
        <f ca="1">OFFSET(LIST!$A$3,MATCH(Tab!B73,LIST!$C$4:$C$288,0),0)</f>
        <v>26</v>
      </c>
      <c r="G73">
        <f ca="1">OFFSET(LIST!$B$3,MATCH(Tab!B73,LIST!$C$4:$C$288,0),0)</f>
        <v>1</v>
      </c>
      <c r="H73" s="2" t="str">
        <f ca="1">NoComment&amp;$F$1&amp;TEXT(F73,"00 ")&amp;$G$1&amp;TEXT(G73,"0 ")&amp;Tab!B73&amp;REPT(" ",$B$1-LEN(Tab!B73))&amp;"-- "&amp;Tab!C73&amp;REPT(" ",$C$1-LEN(Tab!C73))&amp;", "&amp;Tab!D73&amp;REPT(" ",$D$1-LEN(Tab!D73))&amp;", "&amp;Tab!E73</f>
        <v>XQX R26 C1 SVDA_MULBPA       -- integer  , zero or one                                                , instructs PEST to record multiple BPA files</v>
      </c>
    </row>
    <row r="74" spans="2:8" x14ac:dyDescent="0.2">
      <c r="B74">
        <f>LEN(Tab!B74)</f>
        <v>12</v>
      </c>
      <c r="C74">
        <f>LEN(Tab!C74)</f>
        <v>7</v>
      </c>
      <c r="D74">
        <f>LEN(Tab!D74)</f>
        <v>7</v>
      </c>
      <c r="E74">
        <f>LEN(Tab!E74)</f>
        <v>71</v>
      </c>
      <c r="F74">
        <f ca="1">OFFSET(LIST!$A$3,MATCH(Tab!B74,LIST!$C$4:$C$288,0),0)</f>
        <v>26</v>
      </c>
      <c r="G74">
        <f ca="1">OFFSET(LIST!$B$3,MATCH(Tab!B74,LIST!$C$4:$C$288,0),0)</f>
        <v>2</v>
      </c>
      <c r="H74" s="2" t="str">
        <f ca="1">NoComment&amp;$F$1&amp;TEXT(F74,"00 ")&amp;$G$1&amp;TEXT(G74,"0 ")&amp;Tab!B74&amp;REPT(" ",$B$1-LEN(Tab!B74))&amp;"-- "&amp;Tab!C74&amp;REPT(" ",$C$1-LEN(Tab!C74))&amp;", "&amp;Tab!D74&amp;REPT(" ",$D$1-LEN(Tab!D74))&amp;", "&amp;Tab!E74</f>
        <v>XQX R26 C2 SVDA_SCALADJ      -- integer  , -4 to 4                                                    , sets type of parameter scaling undertaken in super parameter definition</v>
      </c>
    </row>
    <row r="75" spans="2:8" x14ac:dyDescent="0.2">
      <c r="B75">
        <f>LEN(Tab!B75)</f>
        <v>13</v>
      </c>
      <c r="C75">
        <f>LEN(Tab!C75)</f>
        <v>7</v>
      </c>
      <c r="D75">
        <f>LEN(Tab!D75)</f>
        <v>14</v>
      </c>
      <c r="E75">
        <f>LEN(Tab!E75)</f>
        <v>51</v>
      </c>
      <c r="F75">
        <f ca="1">OFFSET(LIST!$A$3,MATCH(Tab!B75,LIST!$C$4:$C$288,0),0)</f>
        <v>26</v>
      </c>
      <c r="G75">
        <f ca="1">OFFSET(LIST!$B$3,MATCH(Tab!B75,LIST!$C$4:$C$288,0),0)</f>
        <v>3</v>
      </c>
      <c r="H75" s="2" t="str">
        <f ca="1">NoComment&amp;$F$1&amp;TEXT(F75,"00 ")&amp;$G$1&amp;TEXT(G75,"0 ")&amp;Tab!B75&amp;REPT(" ",$B$1-LEN(Tab!B75))&amp;"-- "&amp;Tab!C75&amp;REPT(" ",$C$1-LEN(Tab!C75))&amp;", "&amp;Tab!D75&amp;REPT(" ",$D$1-LEN(Tab!D75))&amp;", "&amp;Tab!E75</f>
        <v>XQX R26 C3 SVDA_EXTSUPER     -- integer  , 0, 1, 2, -2, 3                                             , sets means by which super parameters are calculated</v>
      </c>
    </row>
    <row r="76" spans="2:8" x14ac:dyDescent="0.2">
      <c r="B76">
        <f>LEN(Tab!B76)</f>
        <v>15</v>
      </c>
      <c r="C76">
        <f>LEN(Tab!C76)</f>
        <v>7</v>
      </c>
      <c r="D76">
        <f>LEN(Tab!D76)</f>
        <v>11</v>
      </c>
      <c r="E76">
        <f>LEN(Tab!E76)</f>
        <v>89</v>
      </c>
      <c r="F76">
        <f ca="1">OFFSET(LIST!$A$3,MATCH(Tab!B76,LIST!$C$4:$C$288,0),0)</f>
        <v>26</v>
      </c>
      <c r="G76">
        <f ca="1">OFFSET(LIST!$B$3,MATCH(Tab!B76,LIST!$C$4:$C$288,0),0)</f>
        <v>4</v>
      </c>
      <c r="H76" s="2" t="str">
        <f ca="1">NoComment&amp;$F$1&amp;TEXT(F76,"00 ")&amp;$G$1&amp;TEXT(G76,"0 ")&amp;Tab!B76&amp;REPT(" ",$B$1-LEN(Tab!B76))&amp;"-- "&amp;Tab!C76&amp;REPT(" ",$C$1-LEN(Tab!C76))&amp;", "&amp;Tab!D76&amp;REPT(" ",$D$1-LEN(Tab!D76))&amp;", "&amp;Tab!E76</f>
        <v>XQX R26 C4 SVDA_SUPDERCALC   -- integer  , zero or one                                                , instructs PEST to compute super parameter sensitivities from base parameter sensitivities</v>
      </c>
    </row>
    <row r="77" spans="2:8" x14ac:dyDescent="0.2">
      <c r="B77">
        <f>LEN(Tab!B77)</f>
        <v>13</v>
      </c>
      <c r="C77">
        <f>LEN(Tab!C77)</f>
        <v>7</v>
      </c>
      <c r="D77">
        <f>LEN(Tab!D77)</f>
        <v>10</v>
      </c>
      <c r="E77">
        <f>LEN(Tab!E77)</f>
        <v>296</v>
      </c>
      <c r="F77">
        <f ca="1">OFFSET(LIST!$A$3,MATCH(Tab!B77,LIST!$C$4:$C$288,0),0)</f>
        <v>26</v>
      </c>
      <c r="G77">
        <f ca="1">OFFSET(LIST!$B$3,MATCH(Tab!B77,LIST!$C$4:$C$288,0),0)</f>
        <v>5</v>
      </c>
      <c r="H77" s="2" t="str">
        <f ca="1">NoComment&amp;$F$1&amp;TEXT(F77,"00 ")&amp;$G$1&amp;TEXT(G77,"0 ")&amp;Tab!B77&amp;REPT(" ",$B$1-LEN(Tab!B77))&amp;"-- "&amp;Tab!C77&amp;REPT(" ",$C$1-LEN(Tab!C77))&amp;", "&amp;Tab!D77&amp;REPT(" ",$D$1-LEN(Tab!D77))&amp;", "&amp;Tab!E77</f>
        <v>XQX R26 C5 SVDA_PAR_EXCL     -- integer  , 0, 1 or -1                                                 , if set to 1, instructs PEST to compute super parameters on basis only of observation group in base parameter PEST control file to which pareto-adjustable weighting is assigned in super parameter PEST control file. If set to -1 all groups other than this form basis for super parameter definition.</v>
      </c>
    </row>
    <row r="78" spans="2:8" x14ac:dyDescent="0.2">
      <c r="B78">
        <f>LEN(Tab!B78)</f>
        <v>12</v>
      </c>
      <c r="C78">
        <f>LEN(Tab!C78)</f>
        <v>4</v>
      </c>
      <c r="D78">
        <f>LEN(Tab!D78)</f>
        <v>11</v>
      </c>
      <c r="E78">
        <f>LEN(Tab!E78)</f>
        <v>90</v>
      </c>
      <c r="F78">
        <f ca="1">OFFSET(LIST!$A$3,MATCH(Tab!B78,LIST!$C$4:$C$288,0),0)</f>
        <v>28</v>
      </c>
      <c r="G78">
        <f ca="1">OFFSET(LIST!$B$3,MATCH(Tab!B78,LIST!$C$4:$C$288,0),0)</f>
        <v>1</v>
      </c>
      <c r="H78" s="2" t="str">
        <f ca="1">NoComment&amp;$F$1&amp;TEXT(F78,"00 ")&amp;$G$1&amp;TEXT(G78,"0 ")&amp;Tab!B78&amp;REPT(" ",$B$1-LEN(Tab!B78))&amp;"-- "&amp;Tab!C78&amp;REPT(" ",$C$1-LEN(Tab!C78))&amp;", "&amp;Tab!D78&amp;REPT(" ",$D$1-LEN(Tab!D78))&amp;", "&amp;Tab!E78</f>
        <v>XQX R28 C1 SENRELTHRESH      -- real     , zero to one                                                , relative parameter sensitivity below which sensitivity re-use is activated for a parameter</v>
      </c>
    </row>
    <row r="79" spans="2:8" x14ac:dyDescent="0.2">
      <c r="B79">
        <f>LEN(Tab!B79)</f>
        <v>11</v>
      </c>
      <c r="C79">
        <f>LEN(Tab!C79)</f>
        <v>7</v>
      </c>
      <c r="D79">
        <f>LEN(Tab!D79)</f>
        <v>23</v>
      </c>
      <c r="E79">
        <f>LEN(Tab!E79)</f>
        <v>53</v>
      </c>
      <c r="F79">
        <f ca="1">OFFSET(LIST!$A$3,MATCH(Tab!B79,LIST!$C$4:$C$288,0),0)</f>
        <v>28</v>
      </c>
      <c r="G79">
        <f ca="1">OFFSET(LIST!$B$3,MATCH(Tab!B79,LIST!$C$4:$C$288,0),0)</f>
        <v>2</v>
      </c>
      <c r="H79" s="2" t="str">
        <f ca="1">NoComment&amp;$F$1&amp;TEXT(F79,"00 ")&amp;$G$1&amp;TEXT(G79,"0 ")&amp;Tab!B79&amp;REPT(" ",$B$1-LEN(Tab!B79))&amp;"-- "&amp;Tab!C79&amp;REPT(" ",$C$1-LEN(Tab!C79))&amp;", "&amp;Tab!D79&amp;REPT(" ",$D$1-LEN(Tab!D79))&amp;", "&amp;Tab!E79</f>
        <v>XQX R28 C2 SENMAXREUSE       -- integer  , integer other than zero                                    , maximum number of re-used sensitivities per iteration</v>
      </c>
    </row>
    <row r="80" spans="2:8" x14ac:dyDescent="0.2">
      <c r="B80">
        <f>LEN(Tab!B80)</f>
        <v>13</v>
      </c>
      <c r="C80">
        <f>LEN(Tab!C80)</f>
        <v>7</v>
      </c>
      <c r="D80">
        <f>LEN(Tab!D80)</f>
        <v>16</v>
      </c>
      <c r="E80">
        <f>LEN(Tab!E80)</f>
        <v>60</v>
      </c>
      <c r="F80">
        <f ca="1">OFFSET(LIST!$A$3,MATCH(Tab!B80,LIST!$C$4:$C$288,0),0)</f>
        <v>29</v>
      </c>
      <c r="G80">
        <f ca="1">OFFSET(LIST!$B$3,MATCH(Tab!B80,LIST!$C$4:$C$288,0),0)</f>
        <v>1</v>
      </c>
      <c r="H80" s="2" t="str">
        <f ca="1">NoComment&amp;$F$1&amp;TEXT(F80,"00 ")&amp;$G$1&amp;TEXT(G80,"0 ")&amp;Tab!B80&amp;REPT(" ",$B$1-LEN(Tab!B80))&amp;"-- "&amp;Tab!C80&amp;REPT(" ",$C$1-LEN(Tab!C80))&amp;", "&amp;Tab!D80&amp;REPT(" ",$D$1-LEN(Tab!D80))&amp;", "&amp;Tab!E80</f>
        <v>XQX R29 C1 SENALLCALCINT     -- integer  , greater than one                                           , iteration interval at which all sensitivities re- calculated</v>
      </c>
    </row>
    <row r="81" spans="2:8" x14ac:dyDescent="0.2">
      <c r="B81">
        <f>LEN(Tab!B81)</f>
        <v>13</v>
      </c>
      <c r="C81">
        <f>LEN(Tab!C81)</f>
        <v>4</v>
      </c>
      <c r="D81">
        <f>LEN(Tab!D81)</f>
        <v>10</v>
      </c>
      <c r="E81">
        <f>LEN(Tab!E81)</f>
        <v>114</v>
      </c>
      <c r="F81">
        <f ca="1">OFFSET(LIST!$A$3,MATCH(Tab!B81,LIST!$C$4:$C$288,0),0)</f>
        <v>29</v>
      </c>
      <c r="G81">
        <f ca="1">OFFSET(LIST!$B$3,MATCH(Tab!B81,LIST!$C$4:$C$288,0),0)</f>
        <v>2</v>
      </c>
      <c r="H81" s="2" t="str">
        <f ca="1">NoComment&amp;$F$1&amp;TEXT(F81,"00 ")&amp;$G$1&amp;TEXT(G81,"0 ")&amp;Tab!B81&amp;REPT(" ",$B$1-LEN(Tab!B81))&amp;"-- "&amp;Tab!C81&amp;REPT(" ",$C$1-LEN(Tab!C81))&amp;", "&amp;Tab!D81&amp;REPT(" ",$D$1-LEN(Tab!D81))&amp;", "&amp;Tab!E81</f>
        <v>XQX R29 C2 SENPREDWEIGHT     -- real     , any number                                                 , weight to assign to prediction in computation of composite parameter sensitivities to determine sensitivity re-use</v>
      </c>
    </row>
    <row r="82" spans="2:8" x14ac:dyDescent="0.2">
      <c r="B82">
        <f>LEN(Tab!B82)</f>
        <v>12</v>
      </c>
      <c r="C82">
        <f>LEN(Tab!C82)</f>
        <v>4</v>
      </c>
      <c r="D82">
        <f>LEN(Tab!D82)</f>
        <v>13</v>
      </c>
      <c r="E82">
        <f>LEN(Tab!E82)</f>
        <v>117</v>
      </c>
      <c r="F82">
        <f ca="1">OFFSET(LIST!$A$3,MATCH(Tab!B82,LIST!$C$4:$C$288,0),0)</f>
        <v>29</v>
      </c>
      <c r="G82">
        <f ca="1">OFFSET(LIST!$B$3,MATCH(Tab!B82,LIST!$C$4:$C$288,0),0)</f>
        <v>3</v>
      </c>
      <c r="H82" s="2" t="str">
        <f ca="1">NoComment&amp;$F$1&amp;TEXT(F82,"00 ")&amp;$G$1&amp;TEXT(G82,"0 ")&amp;Tab!B82&amp;REPT(" ",$B$1-LEN(Tab!B82))&amp;"-- "&amp;Tab!C82&amp;REPT(" ",$C$1-LEN(Tab!C82))&amp;", "&amp;Tab!D82&amp;REPT(" ",$D$1-LEN(Tab!D82))&amp;", "&amp;Tab!E82</f>
        <v>XQX R29 C3 SENPIEXCLUDE      -- test     , “yes” or “no”                                              , include or exclude prior information when computing composite parameter sensitivities to determine sensitivity re-use</v>
      </c>
    </row>
    <row r="83" spans="2:8" x14ac:dyDescent="0.2">
      <c r="B83">
        <f>LEN(Tab!B83)</f>
        <v>8</v>
      </c>
      <c r="C83">
        <f>LEN(Tab!C83)</f>
        <v>4</v>
      </c>
      <c r="D83">
        <f>LEN(Tab!D83)</f>
        <v>21</v>
      </c>
      <c r="E83">
        <f>LEN(Tab!E83)</f>
        <v>20</v>
      </c>
      <c r="F83">
        <f ca="1">OFFSET(LIST!$A$3,MATCH(Tab!B83,LIST!$C$4:$C$288,0),0)</f>
        <v>31</v>
      </c>
      <c r="G83">
        <f ca="1">OFFSET(LIST!$B$3,MATCH(Tab!B83,LIST!$C$4:$C$288,0),0)</f>
        <v>1</v>
      </c>
      <c r="H83" s="2" t="str">
        <f ca="1">NoComment&amp;$F$1&amp;TEXT(F83,"00 ")&amp;$G$1&amp;TEXT(G83,"0 ")&amp;Tab!B83&amp;REPT(" ",$B$1-LEN(Tab!B83))&amp;"-- "&amp;Tab!C83&amp;REPT(" ",$C$1-LEN(Tab!C83))&amp;", "&amp;Tab!D83&amp;REPT(" ",$D$1-LEN(Tab!D83))&amp;", "&amp;Tab!E83</f>
        <v>XQX R31 C1 PARGPNME          -- text     , 12 characters or less                                      , parameter group name</v>
      </c>
    </row>
    <row r="84" spans="2:8" x14ac:dyDescent="0.2">
      <c r="B84">
        <f>LEN(Tab!B84)</f>
        <v>6</v>
      </c>
      <c r="C84">
        <f>LEN(Tab!C84)</f>
        <v>4</v>
      </c>
      <c r="D84">
        <f>LEN(Tab!D84)</f>
        <v>36</v>
      </c>
      <c r="E84">
        <f>LEN(Tab!E84)</f>
        <v>51</v>
      </c>
      <c r="F84">
        <f ca="1">OFFSET(LIST!$A$3,MATCH(Tab!B84,LIST!$C$4:$C$288,0),0)</f>
        <v>31</v>
      </c>
      <c r="G84">
        <f ca="1">OFFSET(LIST!$B$3,MATCH(Tab!B84,LIST!$C$4:$C$288,0),0)</f>
        <v>2</v>
      </c>
      <c r="H84" s="2" t="str">
        <f ca="1">NoComment&amp;$F$1&amp;TEXT(F84,"00 ")&amp;$G$1&amp;TEXT(G84,"0 ")&amp;Tab!B84&amp;REPT(" ",$B$1-LEN(Tab!B84))&amp;"-- "&amp;Tab!C84&amp;REPT(" ",$C$1-LEN(Tab!C84))&amp;", "&amp;Tab!D84&amp;REPT(" ",$D$1-LEN(Tab!D84))&amp;", "&amp;Tab!E84</f>
        <v>XQX R31 C2 INCTYP            -- text     , “relative”, “absolute”, “rel_to_max”                       , method by which parameter increments are calculated</v>
      </c>
    </row>
    <row r="85" spans="2:8" x14ac:dyDescent="0.2">
      <c r="B85">
        <f>LEN(Tab!B85)</f>
        <v>6</v>
      </c>
      <c r="C85">
        <f>LEN(Tab!C85)</f>
        <v>4</v>
      </c>
      <c r="D85">
        <f>LEN(Tab!D85)</f>
        <v>17</v>
      </c>
      <c r="E85">
        <f>LEN(Tab!E85)</f>
        <v>40</v>
      </c>
      <c r="F85">
        <f ca="1">OFFSET(LIST!$A$3,MATCH(Tab!B85,LIST!$C$4:$C$288,0),0)</f>
        <v>31</v>
      </c>
      <c r="G85">
        <f ca="1">OFFSET(LIST!$B$3,MATCH(Tab!B85,LIST!$C$4:$C$288,0),0)</f>
        <v>3</v>
      </c>
      <c r="H85" s="2" t="str">
        <f ca="1">NoComment&amp;$F$1&amp;TEXT(F85,"00 ")&amp;$G$1&amp;TEXT(G85,"0 ")&amp;Tab!B85&amp;REPT(" ",$B$1-LEN(Tab!B85))&amp;"-- "&amp;Tab!C85&amp;REPT(" ",$C$1-LEN(Tab!C85))&amp;", "&amp;Tab!D85&amp;REPT(" ",$D$1-LEN(Tab!D85))&amp;", "&amp;Tab!E85</f>
        <v>XQX R31 C3 DERINC            -- real     , greater than zero                                          , absolute or relative parameter increment</v>
      </c>
    </row>
    <row r="86" spans="2:8" x14ac:dyDescent="0.2">
      <c r="B86">
        <f>LEN(Tab!B86)</f>
        <v>8</v>
      </c>
      <c r="C86">
        <f>LEN(Tab!C86)</f>
        <v>4</v>
      </c>
      <c r="D86">
        <f>LEN(Tab!D86)</f>
        <v>15</v>
      </c>
      <c r="E86">
        <f>LEN(Tab!E86)</f>
        <v>52</v>
      </c>
      <c r="F86">
        <f ca="1">OFFSET(LIST!$A$3,MATCH(Tab!B86,LIST!$C$4:$C$288,0),0)</f>
        <v>31</v>
      </c>
      <c r="G86">
        <f ca="1">OFFSET(LIST!$B$3,MATCH(Tab!B86,LIST!$C$4:$C$288,0),0)</f>
        <v>4</v>
      </c>
      <c r="H86" s="2" t="str">
        <f ca="1">NoComment&amp;$F$1&amp;TEXT(F86,"00 ")&amp;$G$1&amp;TEXT(G86,"0 ")&amp;Tab!B86&amp;REPT(" ",$B$1-LEN(Tab!B86))&amp;"-- "&amp;Tab!C86&amp;REPT(" ",$C$1-LEN(Tab!C86))&amp;", "&amp;Tab!D86&amp;REPT(" ",$D$1-LEN(Tab!D86))&amp;", "&amp;Tab!E86</f>
        <v>XQX R31 C4 DERINCLB          -- real     , zero or greater                                            , absolute lower bound of relative parameter increment</v>
      </c>
    </row>
    <row r="87" spans="2:8" x14ac:dyDescent="0.2">
      <c r="B87">
        <f>LEN(Tab!B87)</f>
        <v>6</v>
      </c>
      <c r="C87">
        <f>LEN(Tab!C87)</f>
        <v>4</v>
      </c>
      <c r="D87">
        <f>LEN(Tab!D87)</f>
        <v>56</v>
      </c>
      <c r="E87">
        <f>LEN(Tab!E87)</f>
        <v>153</v>
      </c>
      <c r="F87">
        <f ca="1">OFFSET(LIST!$A$3,MATCH(Tab!B87,LIST!$C$4:$C$288,0),0)</f>
        <v>31</v>
      </c>
      <c r="G87">
        <f ca="1">OFFSET(LIST!$B$3,MATCH(Tab!B87,LIST!$C$4:$C$288,0),0)</f>
        <v>5</v>
      </c>
      <c r="H87" s="2" t="str">
        <f ca="1">NoComment&amp;$F$1&amp;TEXT(F87,"00 ")&amp;$G$1&amp;TEXT(G87,"0 ")&amp;Tab!B87&amp;REPT(" ",$B$1-LEN(Tab!B87))&amp;"-- "&amp;Tab!C87&amp;REPT(" ",$C$1-LEN(Tab!C87))&amp;", "&amp;Tab!D87&amp;REPT(" ",$D$1-LEN(Tab!D87))&amp;", "&amp;Tab!E87</f>
        <v>XQX R31 C5 FORCEN            -- text     , “switch”, “always_2”, “always_3”, “switch_5”, “always_5”   , determines whether central derivatives calculation is undertaken, and whether three points or four points are employed in central derivatives calculation</v>
      </c>
    </row>
    <row r="88" spans="2:8" x14ac:dyDescent="0.2">
      <c r="B88">
        <f>LEN(Tab!B88)</f>
        <v>9</v>
      </c>
      <c r="C88">
        <f>LEN(Tab!C88)</f>
        <v>4</v>
      </c>
      <c r="D88">
        <f>LEN(Tab!D88)</f>
        <v>17</v>
      </c>
      <c r="E88">
        <f>LEN(Tab!E88)</f>
        <v>80</v>
      </c>
      <c r="F88">
        <f ca="1">OFFSET(LIST!$A$3,MATCH(Tab!B88,LIST!$C$4:$C$288,0),0)</f>
        <v>31</v>
      </c>
      <c r="G88">
        <f ca="1">OFFSET(LIST!$B$3,MATCH(Tab!B88,LIST!$C$4:$C$288,0),0)</f>
        <v>6</v>
      </c>
      <c r="H88" s="2" t="str">
        <f ca="1">NoComment&amp;$F$1&amp;TEXT(F88,"00 ")&amp;$G$1&amp;TEXT(G88,"0 ")&amp;Tab!B88&amp;REPT(" ",$B$1-LEN(Tab!B88))&amp;"-- "&amp;Tab!C88&amp;REPT(" ",$C$1-LEN(Tab!C88))&amp;", "&amp;Tab!D88&amp;REPT(" ",$D$1-LEN(Tab!D88))&amp;", "&amp;Tab!E88</f>
        <v>XQX R31 C6 DERINCMUL         -- real     , greater than zero                                          , derivative increment multiplier when undertaking central derivatives calculation</v>
      </c>
    </row>
    <row r="89" spans="2:8" x14ac:dyDescent="0.2">
      <c r="B89">
        <f>LEN(Tab!B89)</f>
        <v>7</v>
      </c>
      <c r="C89">
        <f>LEN(Tab!C89)</f>
        <v>4</v>
      </c>
      <c r="D89">
        <f>LEN(Tab!D89)</f>
        <v>59</v>
      </c>
      <c r="E89">
        <f>LEN(Tab!E89)</f>
        <v>41</v>
      </c>
      <c r="F89">
        <f ca="1">OFFSET(LIST!$A$3,MATCH(Tab!B89,LIST!$C$4:$C$288,0),0)</f>
        <v>31</v>
      </c>
      <c r="G89">
        <f ca="1">OFFSET(LIST!$B$3,MATCH(Tab!B89,LIST!$C$4:$C$288,0),0)</f>
        <v>7</v>
      </c>
      <c r="H89" s="2" t="str">
        <f ca="1">NoComment&amp;$F$1&amp;TEXT(F89,"00 ")&amp;$G$1&amp;TEXT(G89,"0 ")&amp;Tab!B89&amp;REPT(" ",$B$1-LEN(Tab!B89))&amp;"-- "&amp;Tab!C89&amp;REPT(" ",$C$1-LEN(Tab!C89))&amp;", "&amp;Tab!D89&amp;REPT(" ",$D$1-LEN(Tab!D89))&amp;", "&amp;Tab!E89</f>
        <v>XQX R31 C7 DERMTHD           -- text     , “parabolic”, “outside_pts”, “best_fit”, “minvar”, “maxprec”, method of central derivatives calculation</v>
      </c>
    </row>
    <row r="90" spans="2:8" x14ac:dyDescent="0.2">
      <c r="B90">
        <f>LEN(Tab!B90)</f>
        <v>11</v>
      </c>
      <c r="C90">
        <f>LEN(Tab!C90)</f>
        <v>4</v>
      </c>
      <c r="D90">
        <f>LEN(Tab!D90)</f>
        <v>39</v>
      </c>
      <c r="E90">
        <f>LEN(Tab!E90)</f>
        <v>40</v>
      </c>
      <c r="F90">
        <f ca="1">OFFSET(LIST!$A$3,MATCH(Tab!B90,LIST!$C$4:$C$288,0),0)</f>
        <v>31</v>
      </c>
      <c r="G90">
        <f ca="1">OFFSET(LIST!$B$3,MATCH(Tab!B90,LIST!$C$4:$C$288,0),0)</f>
        <v>8</v>
      </c>
      <c r="H90" s="2" t="str">
        <f ca="1">NoComment&amp;$F$1&amp;TEXT(F90,"00 ")&amp;$G$1&amp;TEXT(G90,"0 ")&amp;Tab!B90&amp;REPT(" ",$B$1-LEN(Tab!B90))&amp;"-- "&amp;Tab!C90&amp;REPT(" ",$C$1-LEN(Tab!C90))&amp;", "&amp;Tab!D90&amp;REPT(" ",$D$1-LEN(Tab!D90))&amp;", "&amp;Tab!E90</f>
        <v>XQX R31 C8 SPLITTHRESH       -- real     , greater than zero (or zero to deactive)                    , slope threshold for split slope analysis</v>
      </c>
    </row>
    <row r="91" spans="2:8" x14ac:dyDescent="0.2">
      <c r="B91">
        <f>LEN(Tab!B91)</f>
        <v>12</v>
      </c>
      <c r="C91">
        <f>LEN(Tab!C91)</f>
        <v>4</v>
      </c>
      <c r="D91">
        <f>LEN(Tab!D91)</f>
        <v>17</v>
      </c>
      <c r="E91">
        <f>LEN(Tab!E91)</f>
        <v>46</v>
      </c>
      <c r="F91">
        <f ca="1">OFFSET(LIST!$A$3,MATCH(Tab!B91,LIST!$C$4:$C$288,0),0)</f>
        <v>31</v>
      </c>
      <c r="G91">
        <f ca="1">OFFSET(LIST!$B$3,MATCH(Tab!B91,LIST!$C$4:$C$288,0),0)</f>
        <v>9</v>
      </c>
      <c r="H91" s="2" t="str">
        <f ca="1">NoComment&amp;$F$1&amp;TEXT(F91,"00 ")&amp;$G$1&amp;TEXT(G91,"0 ")&amp;Tab!B91&amp;REPT(" ",$B$1-LEN(Tab!B91))&amp;"-- "&amp;Tab!C91&amp;REPT(" ",$C$1-LEN(Tab!C91))&amp;", "&amp;Tab!D91&amp;REPT(" ",$D$1-LEN(Tab!D91))&amp;", "&amp;Tab!E91</f>
        <v>XQX R31 C9 SPLITRELDIFF      -- real     , greater than zero                                          , relative slope difference threshold for action</v>
      </c>
    </row>
    <row r="92" spans="2:8" x14ac:dyDescent="0.2">
      <c r="B92">
        <f>LEN(Tab!B92)</f>
        <v>11</v>
      </c>
      <c r="C92">
        <f>LEN(Tab!C92)</f>
        <v>4</v>
      </c>
      <c r="D92">
        <f>LEN(Tab!D92)</f>
        <v>4</v>
      </c>
      <c r="E92">
        <f>LEN(Tab!E92)</f>
        <v>31</v>
      </c>
      <c r="F92">
        <f ca="1">OFFSET(LIST!$A$3,MATCH(Tab!B92,LIST!$C$4:$C$288,0),0)</f>
        <v>31</v>
      </c>
      <c r="G92">
        <f ca="1">OFFSET(LIST!$B$3,MATCH(Tab!B92,LIST!$C$4:$C$288,0),0)</f>
        <v>10</v>
      </c>
      <c r="H92" s="2" t="str">
        <f ca="1">NoComment&amp;$F$1&amp;TEXT(F92,"00 ")&amp;$G$1&amp;TEXT(G92,"0 ")&amp;Tab!B92&amp;REPT(" ",$B$1-LEN(Tab!B92))&amp;"-- "&amp;Tab!C92&amp;REPT(" ",$C$1-LEN(Tab!C92))&amp;", "&amp;Tab!D92&amp;REPT(" ",$D$1-LEN(Tab!D92))&amp;", "&amp;Tab!E92</f>
        <v>XQX R31 C10 SPLITACTION       -- text     , text                                                       , “smaller”, “zero” or “previous”</v>
      </c>
    </row>
    <row r="93" spans="2:8" x14ac:dyDescent="0.2">
      <c r="B93">
        <f>LEN(Tab!B93)</f>
        <v>6</v>
      </c>
      <c r="C93">
        <f>LEN(Tab!C93)</f>
        <v>4</v>
      </c>
      <c r="D93">
        <f>LEN(Tab!D93)</f>
        <v>21</v>
      </c>
      <c r="E93">
        <f>LEN(Tab!E93)</f>
        <v>14</v>
      </c>
      <c r="F93">
        <f ca="1">OFFSET(LIST!$A$3,MATCH(Tab!B93,LIST!$C$4:$C$288,0),0)</f>
        <v>33</v>
      </c>
      <c r="G93">
        <f ca="1">OFFSET(LIST!$B$3,MATCH(Tab!B93,LIST!$C$4:$C$288,0),0)</f>
        <v>1</v>
      </c>
      <c r="H93" s="2" t="str">
        <f ca="1">NoComment&amp;$F$1&amp;TEXT(F93,"00 ")&amp;$G$1&amp;TEXT(G93,"0 ")&amp;Tab!B93&amp;REPT(" ",$B$1-LEN(Tab!B93))&amp;"-- "&amp;Tab!C93&amp;REPT(" ",$C$1-LEN(Tab!C93))&amp;", "&amp;Tab!D93&amp;REPT(" ",$D$1-LEN(Tab!D93))&amp;", "&amp;Tab!E93</f>
        <v>XQX R33 C1 PARNME            -- text     , 12 characters or less                                      , parameter name</v>
      </c>
    </row>
    <row r="94" spans="2:8" x14ac:dyDescent="0.2">
      <c r="B94">
        <f>LEN(Tab!B94)</f>
        <v>8</v>
      </c>
      <c r="C94">
        <f>LEN(Tab!C94)</f>
        <v>4</v>
      </c>
      <c r="D94">
        <f>LEN(Tab!D94)</f>
        <v>30</v>
      </c>
      <c r="E94">
        <f>LEN(Tab!E94)</f>
        <v>24</v>
      </c>
      <c r="F94">
        <f ca="1">OFFSET(LIST!$A$3,MATCH(Tab!B94,LIST!$C$4:$C$288,0),0)</f>
        <v>33</v>
      </c>
      <c r="G94">
        <f ca="1">OFFSET(LIST!$B$3,MATCH(Tab!B94,LIST!$C$4:$C$288,0),0)</f>
        <v>2</v>
      </c>
      <c r="H94" s="2" t="str">
        <f ca="1">NoComment&amp;$F$1&amp;TEXT(F94,"00 ")&amp;$G$1&amp;TEXT(G94,"0 ")&amp;Tab!B94&amp;REPT(" ",$B$1-LEN(Tab!B94))&amp;"-- "&amp;Tab!C94&amp;REPT(" ",$C$1-LEN(Tab!C94))&amp;", "&amp;Tab!D94&amp;REPT(" ",$D$1-LEN(Tab!D94))&amp;", "&amp;Tab!E94</f>
        <v>XQX R33 C2 PARTRANS          -- text     , “log”, “none”, “fixed”, “tied”                             , parameter transformation</v>
      </c>
    </row>
    <row r="95" spans="2:8" x14ac:dyDescent="0.2">
      <c r="B95">
        <f>LEN(Tab!B95)</f>
        <v>9</v>
      </c>
      <c r="C95">
        <f>LEN(Tab!C95)</f>
        <v>4</v>
      </c>
      <c r="D95">
        <f>LEN(Tab!D95)</f>
        <v>22</v>
      </c>
      <c r="E95">
        <f>LEN(Tab!E95)</f>
        <v>30</v>
      </c>
      <c r="F95">
        <f ca="1">OFFSET(LIST!$A$3,MATCH(Tab!B95,LIST!$C$4:$C$288,0),0)</f>
        <v>33</v>
      </c>
      <c r="G95">
        <f ca="1">OFFSET(LIST!$B$3,MATCH(Tab!B95,LIST!$C$4:$C$288,0),0)</f>
        <v>3</v>
      </c>
      <c r="H95" s="2" t="str">
        <f ca="1">NoComment&amp;$F$1&amp;TEXT(F95,"00 ")&amp;$G$1&amp;TEXT(G95,"0 ")&amp;Tab!B95&amp;REPT(" ",$B$1-LEN(Tab!B95))&amp;"-- "&amp;Tab!C95&amp;REPT(" ",$C$1-LEN(Tab!C95))&amp;", "&amp;Tab!D95&amp;REPT(" ",$D$1-LEN(Tab!D95))&amp;", "&amp;Tab!E95</f>
        <v>XQX R33 C3 PARCHGLIM         -- text     , “relative” or “factor”                                     , type of parameter change limit</v>
      </c>
    </row>
    <row r="96" spans="2:8" x14ac:dyDescent="0.2">
      <c r="B96">
        <f>LEN(Tab!B96)</f>
        <v>7</v>
      </c>
      <c r="C96">
        <f>LEN(Tab!C96)</f>
        <v>4</v>
      </c>
      <c r="D96">
        <f>LEN(Tab!D96)</f>
        <v>15</v>
      </c>
      <c r="E96">
        <f>LEN(Tab!E96)</f>
        <v>23</v>
      </c>
      <c r="F96">
        <f ca="1">OFFSET(LIST!$A$3,MATCH(Tab!B96,LIST!$C$4:$C$288,0),0)</f>
        <v>33</v>
      </c>
      <c r="G96">
        <f ca="1">OFFSET(LIST!$B$3,MATCH(Tab!B96,LIST!$C$4:$C$288,0),0)</f>
        <v>4</v>
      </c>
      <c r="H96" s="2" t="str">
        <f ca="1">NoComment&amp;$F$1&amp;TEXT(F96,"00 ")&amp;$G$1&amp;TEXT(G96,"0 ")&amp;Tab!B96&amp;REPT(" ",$B$1-LEN(Tab!B96))&amp;"-- "&amp;Tab!C96&amp;REPT(" ",$C$1-LEN(Tab!C96))&amp;", "&amp;Tab!D96&amp;REPT(" ",$D$1-LEN(Tab!D96))&amp;", "&amp;Tab!E96</f>
        <v>XQX R33 C4 PARVAL1           -- real     , any real number                                            , initial parameter value</v>
      </c>
    </row>
    <row r="97" spans="2:8" x14ac:dyDescent="0.2">
      <c r="B97">
        <f>LEN(Tab!B97)</f>
        <v>7</v>
      </c>
      <c r="C97">
        <f>LEN(Tab!C97)</f>
        <v>4</v>
      </c>
      <c r="D97">
        <f>LEN(Tab!D97)</f>
        <v>29</v>
      </c>
      <c r="E97">
        <f>LEN(Tab!E97)</f>
        <v>21</v>
      </c>
      <c r="F97">
        <f ca="1">OFFSET(LIST!$A$3,MATCH(Tab!B97,LIST!$C$4:$C$288,0),0)</f>
        <v>33</v>
      </c>
      <c r="G97">
        <f ca="1">OFFSET(LIST!$B$3,MATCH(Tab!B97,LIST!$C$4:$C$288,0),0)</f>
        <v>5</v>
      </c>
      <c r="H97" s="2" t="str">
        <f ca="1">NoComment&amp;$F$1&amp;TEXT(F97,"00 ")&amp;$G$1&amp;TEXT(G97,"0 ")&amp;Tab!B97&amp;REPT(" ",$B$1-LEN(Tab!B97))&amp;"-- "&amp;Tab!C97&amp;REPT(" ",$C$1-LEN(Tab!C97))&amp;", "&amp;Tab!D97&amp;REPT(" ",$D$1-LEN(Tab!D97))&amp;", "&amp;Tab!E97</f>
        <v>XQX R33 C5 PARLBND           -- real     , less than or equal to PARVAL1                              , parameter lower bound</v>
      </c>
    </row>
    <row r="98" spans="2:8" x14ac:dyDescent="0.2">
      <c r="B98">
        <f>LEN(Tab!B98)</f>
        <v>7</v>
      </c>
      <c r="C98">
        <f>LEN(Tab!C98)</f>
        <v>4</v>
      </c>
      <c r="D98">
        <f>LEN(Tab!D98)</f>
        <v>32</v>
      </c>
      <c r="E98">
        <f>LEN(Tab!E98)</f>
        <v>21</v>
      </c>
      <c r="F98">
        <f ca="1">OFFSET(LIST!$A$3,MATCH(Tab!B98,LIST!$C$4:$C$288,0),0)</f>
        <v>33</v>
      </c>
      <c r="G98">
        <f ca="1">OFFSET(LIST!$B$3,MATCH(Tab!B98,LIST!$C$4:$C$288,0),0)</f>
        <v>6</v>
      </c>
      <c r="H98" s="2" t="str">
        <f ca="1">NoComment&amp;$F$1&amp;TEXT(F98,"00 ")&amp;$G$1&amp;TEXT(G98,"0 ")&amp;Tab!B98&amp;REPT(" ",$B$1-LEN(Tab!B98))&amp;"-- "&amp;Tab!C98&amp;REPT(" ",$C$1-LEN(Tab!C98))&amp;", "&amp;Tab!D98&amp;REPT(" ",$D$1-LEN(Tab!D98))&amp;", "&amp;Tab!E98</f>
        <v>XQX R33 C6 PARUBND           -- real     , greater than or equal to PARVAL1                           , parameter upper bound</v>
      </c>
    </row>
    <row r="99" spans="2:8" x14ac:dyDescent="0.2">
      <c r="B99">
        <f>LEN(Tab!B99)</f>
        <v>5</v>
      </c>
      <c r="C99">
        <f>LEN(Tab!C99)</f>
        <v>4</v>
      </c>
      <c r="D99">
        <f>LEN(Tab!D99)</f>
        <v>21</v>
      </c>
      <c r="E99">
        <f>LEN(Tab!E99)</f>
        <v>20</v>
      </c>
      <c r="F99">
        <f ca="1">OFFSET(LIST!$A$3,MATCH(Tab!B99,LIST!$C$4:$C$288,0),0)</f>
        <v>33</v>
      </c>
      <c r="G99">
        <f ca="1">OFFSET(LIST!$B$3,MATCH(Tab!B99,LIST!$C$4:$C$288,0),0)</f>
        <v>7</v>
      </c>
      <c r="H99" s="2" t="str">
        <f ca="1">NoComment&amp;$F$1&amp;TEXT(F99,"00 ")&amp;$G$1&amp;TEXT(G99,"0 ")&amp;Tab!B99&amp;REPT(" ",$B$1-LEN(Tab!B99))&amp;"-- "&amp;Tab!C99&amp;REPT(" ",$C$1-LEN(Tab!C99))&amp;", "&amp;Tab!D99&amp;REPT(" ",$D$1-LEN(Tab!D99))&amp;", "&amp;Tab!E99</f>
        <v>XQX R33 C7 PARGP             -- text     , 12 characters or less                                      , parameter group name</v>
      </c>
    </row>
    <row r="100" spans="2:8" x14ac:dyDescent="0.2">
      <c r="B100">
        <f>LEN(Tab!B100)</f>
        <v>5</v>
      </c>
      <c r="C100">
        <f>LEN(Tab!C100)</f>
        <v>4</v>
      </c>
      <c r="D100">
        <f>LEN(Tab!D100)</f>
        <v>26</v>
      </c>
      <c r="E100">
        <f>LEN(Tab!E100)</f>
        <v>35</v>
      </c>
      <c r="F100">
        <f ca="1">OFFSET(LIST!$A$3,MATCH(Tab!B100,LIST!$C$4:$C$288,0),0)</f>
        <v>33</v>
      </c>
      <c r="G100">
        <f ca="1">OFFSET(LIST!$B$3,MATCH(Tab!B100,LIST!$C$4:$C$288,0),0)</f>
        <v>8</v>
      </c>
      <c r="H100" s="2" t="str">
        <f ca="1">NoComment&amp;$F$1&amp;TEXT(F100,"00 ")&amp;$G$1&amp;TEXT(G100,"0 ")&amp;Tab!B100&amp;REPT(" ",$B$1-LEN(Tab!B100))&amp;"-- "&amp;Tab!C100&amp;REPT(" ",$C$1-LEN(Tab!C100))&amp;", "&amp;Tab!D100&amp;REPT(" ",$D$1-LEN(Tab!D100))&amp;", "&amp;Tab!E100</f>
        <v>XQX R33 C8 SCALE             -- real     , any number other than zero                                 , multiplication factor for parameter</v>
      </c>
    </row>
    <row r="101" spans="2:8" x14ac:dyDescent="0.2">
      <c r="B101">
        <f>LEN(Tab!B101)</f>
        <v>6</v>
      </c>
      <c r="C101">
        <f>LEN(Tab!C101)</f>
        <v>4</v>
      </c>
      <c r="D101">
        <f>LEN(Tab!D101)</f>
        <v>10</v>
      </c>
      <c r="E101">
        <f>LEN(Tab!E101)</f>
        <v>26</v>
      </c>
      <c r="F101">
        <f ca="1">OFFSET(LIST!$A$3,MATCH(Tab!B101,LIST!$C$4:$C$288,0),0)</f>
        <v>33</v>
      </c>
      <c r="G101">
        <f ca="1">OFFSET(LIST!$B$3,MATCH(Tab!B101,LIST!$C$4:$C$288,0),0)</f>
        <v>9</v>
      </c>
      <c r="H101" s="2" t="str">
        <f ca="1">NoComment&amp;$F$1&amp;TEXT(F101,"00 ")&amp;$G$1&amp;TEXT(G101,"0 ")&amp;Tab!B101&amp;REPT(" ",$B$1-LEN(Tab!B101))&amp;"-- "&amp;Tab!C101&amp;REPT(" ",$C$1-LEN(Tab!C101))&amp;", "&amp;Tab!D101&amp;REPT(" ",$D$1-LEN(Tab!D101))&amp;", "&amp;Tab!E101</f>
        <v>XQX R33 C9 OFFSET            -- real     , any number                                                 , number to add to parameter</v>
      </c>
    </row>
    <row r="102" spans="2:8" x14ac:dyDescent="0.2">
      <c r="B102">
        <f>LEN(Tab!B102)</f>
        <v>6</v>
      </c>
      <c r="C102">
        <f>LEN(Tab!C102)</f>
        <v>7</v>
      </c>
      <c r="D102">
        <f>LEN(Tab!D102)</f>
        <v>15</v>
      </c>
      <c r="E102">
        <f>LEN(Tab!E102)</f>
        <v>57</v>
      </c>
      <c r="F102">
        <f ca="1">OFFSET(LIST!$A$3,MATCH(Tab!B102,LIST!$C$4:$C$288,0),0)</f>
        <v>33</v>
      </c>
      <c r="G102">
        <f ca="1">OFFSET(LIST!$B$3,MATCH(Tab!B102,LIST!$C$4:$C$288,0),0)</f>
        <v>10</v>
      </c>
      <c r="H102" s="2" t="str">
        <f ca="1">NoComment&amp;$F$1&amp;TEXT(F102,"00 ")&amp;$G$1&amp;TEXT(G102,"0 ")&amp;Tab!B102&amp;REPT(" ",$B$1-LEN(Tab!B102))&amp;"-- "&amp;Tab!C102&amp;REPT(" ",$C$1-LEN(Tab!C102))&amp;", "&amp;Tab!D102&amp;REPT(" ",$D$1-LEN(Tab!D102))&amp;", "&amp;Tab!E102</f>
        <v>XQX R33 C10 DERCOM            -- integer  , zero or greater                                            , model command line used in computing parameter increments</v>
      </c>
    </row>
    <row r="103" spans="2:8" x14ac:dyDescent="0.2">
      <c r="B103">
        <f>LEN(Tab!B103)</f>
        <v>7</v>
      </c>
      <c r="C103">
        <f>LEN(Tab!C103)</f>
        <v>4</v>
      </c>
      <c r="D103">
        <f>LEN(Tab!D103)</f>
        <v>21</v>
      </c>
      <c r="E103">
        <f>LEN(Tab!E103)</f>
        <v>60</v>
      </c>
      <c r="F103">
        <f ca="1">OFFSET(LIST!$A$3,MATCH(Tab!B103,LIST!$C$4:$C$288,0),0)</f>
        <v>34</v>
      </c>
      <c r="G103">
        <f ca="1">OFFSET(LIST!$B$3,MATCH(Tab!B103,LIST!$C$4:$C$288,0),0)</f>
        <v>2</v>
      </c>
      <c r="H103" s="2" t="str">
        <f ca="1">NoComment&amp;$F$1&amp;TEXT(F103,"00 ")&amp;$G$1&amp;TEXT(G103,"0 ")&amp;Tab!B103&amp;REPT(" ",$B$1-LEN(Tab!B103))&amp;"-- "&amp;Tab!C103&amp;REPT(" ",$C$1-LEN(Tab!C103))&amp;", "&amp;Tab!D103&amp;REPT(" ",$D$1-LEN(Tab!D103))&amp;", "&amp;Tab!E103</f>
        <v>XQX R34 C2 PARTIED           -- text     , 12 characters or less                                      , the name of the parameter to which another parameter is tied</v>
      </c>
    </row>
    <row r="104" spans="2:8" x14ac:dyDescent="0.2">
      <c r="B104">
        <f>LEN(Tab!B104)</f>
        <v>6</v>
      </c>
      <c r="C104">
        <f>LEN(Tab!C104)</f>
        <v>4</v>
      </c>
      <c r="D104">
        <f>LEN(Tab!D104)</f>
        <v>21</v>
      </c>
      <c r="E104">
        <f>LEN(Tab!E104)</f>
        <v>22</v>
      </c>
      <c r="F104">
        <f ca="1">OFFSET(LIST!$A$3,MATCH(Tab!B104,LIST!$C$4:$C$288,0),0)</f>
        <v>36</v>
      </c>
      <c r="G104">
        <f ca="1">OFFSET(LIST!$B$3,MATCH(Tab!B104,LIST!$C$4:$C$288,0),0)</f>
        <v>1</v>
      </c>
      <c r="H104" s="2" t="str">
        <f ca="1">NoComment&amp;$F$1&amp;TEXT(F104,"00 ")&amp;$G$1&amp;TEXT(G104,"0 ")&amp;Tab!B104&amp;REPT(" ",$B$1-LEN(Tab!B104))&amp;"-- "&amp;Tab!C104&amp;REPT(" ",$C$1-LEN(Tab!C104))&amp;", "&amp;Tab!D104&amp;REPT(" ",$D$1-LEN(Tab!D104))&amp;", "&amp;Tab!E104</f>
        <v>XQX R36 C1 OBGNME            -- text     , 12 characters or less                                      , observation group name</v>
      </c>
    </row>
    <row r="105" spans="2:8" x14ac:dyDescent="0.2">
      <c r="B105">
        <f>LEN(Tab!B105)</f>
        <v>5</v>
      </c>
      <c r="C105">
        <f>LEN(Tab!C105)</f>
        <v>4</v>
      </c>
      <c r="D105">
        <f>LEN(Tab!D105)</f>
        <v>8</v>
      </c>
      <c r="E105">
        <f>LEN(Tab!E105)</f>
        <v>52</v>
      </c>
      <c r="F105">
        <f ca="1">OFFSET(LIST!$A$3,MATCH(Tab!B105,LIST!$C$4:$C$288,0),0)</f>
        <v>36</v>
      </c>
      <c r="G105">
        <f ca="1">OFFSET(LIST!$B$3,MATCH(Tab!B105,LIST!$C$4:$C$288,0),0)</f>
        <v>2</v>
      </c>
      <c r="H105" s="2" t="str">
        <f ca="1">NoComment&amp;$F$1&amp;TEXT(F105,"00 ")&amp;$G$1&amp;TEXT(G105,"0 ")&amp;Tab!B105&amp;REPT(" ",$B$1-LEN(Tab!B105))&amp;"-- "&amp;Tab!C105&amp;REPT(" ",$C$1-LEN(Tab!C105))&amp;", "&amp;Tab!D105&amp;REPT(" ",$D$1-LEN(Tab!D105))&amp;", "&amp;Tab!E105</f>
        <v>XQX R36 C2 GTARG             -- real     , positive                                                   , group-specific target measurement objective function</v>
      </c>
    </row>
    <row r="106" spans="2:8" x14ac:dyDescent="0.2">
      <c r="B106">
        <f>LEN(Tab!B106)</f>
        <v>7</v>
      </c>
      <c r="C106">
        <f>LEN(Tab!C106)</f>
        <v>4</v>
      </c>
      <c r="D106">
        <f>LEN(Tab!D106)</f>
        <v>10</v>
      </c>
      <c r="E106">
        <f>LEN(Tab!E106)</f>
        <v>53</v>
      </c>
      <c r="F106">
        <f ca="1">OFFSET(LIST!$A$3,MATCH(Tab!B106,LIST!$C$4:$C$288,0),0)</f>
        <v>36</v>
      </c>
      <c r="G106">
        <f ca="1">OFFSET(LIST!$B$3,MATCH(Tab!B106,LIST!$C$4:$C$288,0),0)</f>
        <v>3</v>
      </c>
      <c r="H106" s="2" t="str">
        <f ca="1">NoComment&amp;$F$1&amp;TEXT(F106,"00 ")&amp;$G$1&amp;TEXT(G106,"0 ")&amp;Tab!B106&amp;REPT(" ",$B$1-LEN(Tab!B106))&amp;"-- "&amp;Tab!C106&amp;REPT(" ",$C$1-LEN(Tab!C106))&amp;", "&amp;Tab!D106&amp;REPT(" ",$D$1-LEN(Tab!D106))&amp;", "&amp;Tab!E106</f>
        <v>XQX R36 C3 COVFILE           -- text     , a filename                                                 , optional covariance matrix file associated with group</v>
      </c>
    </row>
    <row r="107" spans="2:8" x14ac:dyDescent="0.2">
      <c r="B107">
        <f>LEN(Tab!B107)</f>
        <v>6</v>
      </c>
      <c r="C107">
        <f>LEN(Tab!C107)</f>
        <v>4</v>
      </c>
      <c r="D107">
        <f>LEN(Tab!D107)</f>
        <v>21</v>
      </c>
      <c r="E107">
        <f>LEN(Tab!E107)</f>
        <v>16</v>
      </c>
      <c r="F107">
        <f ca="1">OFFSET(LIST!$A$3,MATCH(Tab!B107,LIST!$C$4:$C$288,0),0)</f>
        <v>38</v>
      </c>
      <c r="G107">
        <f ca="1">OFFSET(LIST!$B$3,MATCH(Tab!B107,LIST!$C$4:$C$288,0),0)</f>
        <v>1</v>
      </c>
      <c r="H107" s="2" t="str">
        <f ca="1">NoComment&amp;$F$1&amp;TEXT(F107,"00 ")&amp;$G$1&amp;TEXT(G107,"0 ")&amp;Tab!B107&amp;REPT(" ",$B$1-LEN(Tab!B107))&amp;"-- "&amp;Tab!C107&amp;REPT(" ",$C$1-LEN(Tab!C107))&amp;", "&amp;Tab!D107&amp;REPT(" ",$D$1-LEN(Tab!D107))&amp;", "&amp;Tab!E107</f>
        <v>XQX R38 C1 OBSNME            -- text     , 20 characters or less                                      , observation name</v>
      </c>
    </row>
    <row r="108" spans="2:8" x14ac:dyDescent="0.2">
      <c r="B108">
        <f>LEN(Tab!B108)</f>
        <v>6</v>
      </c>
      <c r="C108">
        <f>LEN(Tab!C108)</f>
        <v>4</v>
      </c>
      <c r="D108">
        <f>LEN(Tab!D108)</f>
        <v>10</v>
      </c>
      <c r="E108">
        <f>LEN(Tab!E108)</f>
        <v>29</v>
      </c>
      <c r="F108">
        <f ca="1">OFFSET(LIST!$A$3,MATCH(Tab!B108,LIST!$C$4:$C$288,0),0)</f>
        <v>38</v>
      </c>
      <c r="G108">
        <f ca="1">OFFSET(LIST!$B$3,MATCH(Tab!B108,LIST!$C$4:$C$288,0),0)</f>
        <v>2</v>
      </c>
      <c r="H108" s="2" t="str">
        <f ca="1">NoComment&amp;$F$1&amp;TEXT(F108,"00 ")&amp;$G$1&amp;TEXT(G108,"0 ")&amp;Tab!B108&amp;REPT(" ",$B$1-LEN(Tab!B108))&amp;"-- "&amp;Tab!C108&amp;REPT(" ",$C$1-LEN(Tab!C108))&amp;", "&amp;Tab!D108&amp;REPT(" ",$D$1-LEN(Tab!D108))&amp;", "&amp;Tab!E108</f>
        <v>XQX R38 C2 OBSVAL            -- real     , any number                                                 , measured value of observation</v>
      </c>
    </row>
    <row r="109" spans="2:8" x14ac:dyDescent="0.2">
      <c r="B109">
        <f>LEN(Tab!B109)</f>
        <v>6</v>
      </c>
      <c r="C109">
        <f>LEN(Tab!C109)</f>
        <v>4</v>
      </c>
      <c r="D109">
        <f>LEN(Tab!D109)</f>
        <v>15</v>
      </c>
      <c r="E109">
        <f>LEN(Tab!E109)</f>
        <v>18</v>
      </c>
      <c r="F109">
        <f ca="1">OFFSET(LIST!$A$3,MATCH(Tab!B109,LIST!$C$4:$C$288,0),0)</f>
        <v>38</v>
      </c>
      <c r="G109">
        <f ca="1">OFFSET(LIST!$B$3,MATCH(Tab!B109,LIST!$C$4:$C$288,0),0)</f>
        <v>3</v>
      </c>
      <c r="H109" s="2" t="str">
        <f ca="1">NoComment&amp;$F$1&amp;TEXT(F109,"00 ")&amp;$G$1&amp;TEXT(G109,"0 ")&amp;Tab!B109&amp;REPT(" ",$B$1-LEN(Tab!B109))&amp;"-- "&amp;Tab!C109&amp;REPT(" ",$C$1-LEN(Tab!C109))&amp;", "&amp;Tab!D109&amp;REPT(" ",$D$1-LEN(Tab!D109))&amp;", "&amp;Tab!E109</f>
        <v>XQX R38 C3 WEIGHT            -- real     , zero or greater                                            , observation weight</v>
      </c>
    </row>
    <row r="110" spans="2:8" x14ac:dyDescent="0.2">
      <c r="B110">
        <f>LEN(Tab!B110)</f>
        <v>6</v>
      </c>
      <c r="C110">
        <f>LEN(Tab!C110)</f>
        <v>4</v>
      </c>
      <c r="D110">
        <f>LEN(Tab!D110)</f>
        <v>21</v>
      </c>
      <c r="E110">
        <f>LEN(Tab!E110)</f>
        <v>47</v>
      </c>
      <c r="F110">
        <f ca="1">OFFSET(LIST!$A$3,MATCH(Tab!B110,LIST!$C$4:$C$288,0),0)</f>
        <v>36</v>
      </c>
      <c r="G110">
        <f ca="1">OFFSET(LIST!$B$3,MATCH(Tab!B110,LIST!$C$4:$C$288,0),0)</f>
        <v>1</v>
      </c>
      <c r="H110" s="2" t="str">
        <f ca="1">NoComment&amp;$F$1&amp;TEXT(F110,"00 ")&amp;$G$1&amp;TEXT(G110,"0 ")&amp;Tab!B110&amp;REPT(" ",$B$1-LEN(Tab!B110))&amp;"-- "&amp;Tab!C110&amp;REPT(" ",$C$1-LEN(Tab!C110))&amp;", "&amp;Tab!D110&amp;REPT(" ",$D$1-LEN(Tab!D110))&amp;", "&amp;Tab!E110</f>
        <v>XQX R36 C1 OBGNME            -- text     , 12 characters or less                                      , observation group to which observation assigned</v>
      </c>
    </row>
    <row r="111" spans="2:8" x14ac:dyDescent="0.2">
      <c r="B111">
        <f>LEN(Tab!B111)</f>
        <v>10</v>
      </c>
      <c r="C111">
        <f>LEN(Tab!C111)</f>
        <v>4</v>
      </c>
      <c r="D111">
        <f>LEN(Tab!D111)</f>
        <v>14</v>
      </c>
      <c r="E111">
        <f>LEN(Tab!E111)</f>
        <v>48</v>
      </c>
      <c r="F111">
        <f ca="1">OFFSET(LIST!$A$3,MATCH(Tab!B111,LIST!$C$4:$C$288,0),0)</f>
        <v>40</v>
      </c>
      <c r="G111">
        <f ca="1">OFFSET(LIST!$B$3,MATCH(Tab!B111,LIST!$C$4:$C$288,0),0)</f>
        <v>1</v>
      </c>
      <c r="H111" s="2" t="str">
        <f ca="1">NoComment&amp;$F$1&amp;TEXT(F111,"00 ")&amp;$G$1&amp;TEXT(G111,"0 ")&amp;Tab!B111&amp;REPT(" ",$B$1-LEN(Tab!B111))&amp;"-- "&amp;Tab!C111&amp;REPT(" ",$C$1-LEN(Tab!C111))&amp;", "&amp;Tab!D111&amp;REPT(" ",$D$1-LEN(Tab!D111))&amp;", "&amp;Tab!E111</f>
        <v>XQX R40 C1 DERCOMLINE        -- text     , system command                                             , command to run model for derivatives calculation</v>
      </c>
    </row>
    <row r="112" spans="2:8" x14ac:dyDescent="0.2">
      <c r="B112">
        <f>LEN(Tab!B112)</f>
        <v>9</v>
      </c>
      <c r="C112">
        <f>LEN(Tab!C112)</f>
        <v>4</v>
      </c>
      <c r="D112">
        <f>LEN(Tab!D112)</f>
        <v>10</v>
      </c>
      <c r="E112">
        <f>LEN(Tab!E112)</f>
        <v>33</v>
      </c>
      <c r="F112">
        <f ca="1">OFFSET(LIST!$A$3,MATCH(Tab!B112,LIST!$C$4:$C$288,0),0)</f>
        <v>41</v>
      </c>
      <c r="G112">
        <f ca="1">OFFSET(LIST!$B$3,MATCH(Tab!B112,LIST!$C$4:$C$288,0),0)</f>
        <v>1</v>
      </c>
      <c r="H112" s="2" t="str">
        <f ca="1">NoComment&amp;$F$1&amp;TEXT(F112,"00 ")&amp;$G$1&amp;TEXT(G112,"0 ")&amp;Tab!B112&amp;REPT(" ",$B$1-LEN(Tab!B112))&amp;"-- "&amp;Tab!C112&amp;REPT(" ",$C$1-LEN(Tab!C112))&amp;", "&amp;Tab!D112&amp;REPT(" ",$D$1-LEN(Tab!D112))&amp;", "&amp;Tab!E112</f>
        <v>XQX R41 C1 EXTDERFLE         -- text     , a filename                                                 , name of external derivatives file</v>
      </c>
    </row>
    <row r="113" spans="2:8" x14ac:dyDescent="0.2">
      <c r="B113">
        <f>LEN(Tab!B113)</f>
        <v>7</v>
      </c>
      <c r="C113">
        <f>LEN(Tab!C113)</f>
        <v>4</v>
      </c>
      <c r="D113">
        <f>LEN(Tab!D113)</f>
        <v>14</v>
      </c>
      <c r="E113">
        <f>LEN(Tab!E113)</f>
        <v>20</v>
      </c>
      <c r="F113">
        <f ca="1">OFFSET(LIST!$A$3,MATCH(Tab!B113,LIST!$C$4:$C$288,0),0)</f>
        <v>43</v>
      </c>
      <c r="G113">
        <f ca="1">OFFSET(LIST!$B$3,MATCH(Tab!B113,LIST!$C$4:$C$288,0),0)</f>
        <v>1</v>
      </c>
      <c r="H113" s="2" t="str">
        <f ca="1">NoComment&amp;$F$1&amp;TEXT(F113,"00 ")&amp;$G$1&amp;TEXT(G113,"0 ")&amp;Tab!B113&amp;REPT(" ",$B$1-LEN(Tab!B113))&amp;"-- "&amp;Tab!C113&amp;REPT(" ",$C$1-LEN(Tab!C113))&amp;", "&amp;Tab!D113&amp;REPT(" ",$D$1-LEN(Tab!D113))&amp;", "&amp;Tab!E113</f>
        <v>XQX R43 C1 COMLINE           -- text     , system command                                             , command to run model</v>
      </c>
    </row>
    <row r="114" spans="2:8" x14ac:dyDescent="0.2">
      <c r="B114">
        <f>LEN(Tab!B114)</f>
        <v>7</v>
      </c>
      <c r="C114">
        <f>LEN(Tab!C114)</f>
        <v>4</v>
      </c>
      <c r="D114">
        <f>LEN(Tab!D114)</f>
        <v>10</v>
      </c>
      <c r="E114">
        <f>LEN(Tab!E114)</f>
        <v>13</v>
      </c>
      <c r="F114">
        <f ca="1">OFFSET(LIST!$A$3,MATCH(Tab!B114,LIST!$C$4:$C$288,0),0)</f>
        <v>45</v>
      </c>
      <c r="G114">
        <f ca="1">OFFSET(LIST!$B$3,MATCH(Tab!B114,LIST!$C$4:$C$288,0),0)</f>
        <v>1</v>
      </c>
      <c r="H114" s="2" t="str">
        <f ca="1">NoComment&amp;$F$1&amp;TEXT(F114,"00 ")&amp;$G$1&amp;TEXT(G114,"0 ")&amp;Tab!B114&amp;REPT(" ",$B$1-LEN(Tab!B114))&amp;"-- "&amp;Tab!C114&amp;REPT(" ",$C$1-LEN(Tab!C114))&amp;", "&amp;Tab!D114&amp;REPT(" ",$D$1-LEN(Tab!D114))&amp;", "&amp;Tab!E114</f>
        <v>XQX R45 C1 TEMPFLE           -- text     , a filename                                                 , template file</v>
      </c>
    </row>
    <row r="115" spans="2:8" x14ac:dyDescent="0.2">
      <c r="B115">
        <f>LEN(Tab!B115)</f>
        <v>5</v>
      </c>
      <c r="C115">
        <f>LEN(Tab!C115)</f>
        <v>4</v>
      </c>
      <c r="D115">
        <f>LEN(Tab!D115)</f>
        <v>10</v>
      </c>
      <c r="E115">
        <f>LEN(Tab!E115)</f>
        <v>16</v>
      </c>
      <c r="F115">
        <f ca="1">OFFSET(LIST!$A$3,MATCH(Tab!B115,LIST!$C$4:$C$288,0),0)</f>
        <v>45</v>
      </c>
      <c r="G115">
        <f ca="1">OFFSET(LIST!$B$3,MATCH(Tab!B115,LIST!$C$4:$C$288,0),0)</f>
        <v>2</v>
      </c>
      <c r="H115" s="2" t="str">
        <f ca="1">NoComment&amp;$F$1&amp;TEXT(F115,"00 ")&amp;$G$1&amp;TEXT(G115,"0 ")&amp;Tab!B115&amp;REPT(" ",$B$1-LEN(Tab!B115))&amp;"-- "&amp;Tab!C115&amp;REPT(" ",$C$1-LEN(Tab!C115))&amp;", "&amp;Tab!D115&amp;REPT(" ",$D$1-LEN(Tab!D115))&amp;", "&amp;Tab!E115</f>
        <v>XQX R45 C2 INFLE             -- text     , a filename                                                 , model input file</v>
      </c>
    </row>
    <row r="116" spans="2:8" x14ac:dyDescent="0.2">
      <c r="B116">
        <f>LEN(Tab!B116)</f>
        <v>6</v>
      </c>
      <c r="C116">
        <f>LEN(Tab!C116)</f>
        <v>4</v>
      </c>
      <c r="D116">
        <f>LEN(Tab!D116)</f>
        <v>10</v>
      </c>
      <c r="E116">
        <f>LEN(Tab!E116)</f>
        <v>16</v>
      </c>
      <c r="F116">
        <f ca="1">OFFSET(LIST!$A$3,MATCH(Tab!B116,LIST!$C$4:$C$288,0),0)</f>
        <v>46</v>
      </c>
      <c r="G116">
        <f ca="1">OFFSET(LIST!$B$3,MATCH(Tab!B116,LIST!$C$4:$C$288,0),0)</f>
        <v>1</v>
      </c>
      <c r="H116" s="2" t="str">
        <f ca="1">NoComment&amp;$F$1&amp;TEXT(F116,"00 ")&amp;$G$1&amp;TEXT(G116,"0 ")&amp;Tab!B116&amp;REPT(" ",$B$1-LEN(Tab!B116))&amp;"-- "&amp;Tab!C116&amp;REPT(" ",$C$1-LEN(Tab!C116))&amp;", "&amp;Tab!D116&amp;REPT(" ",$D$1-LEN(Tab!D116))&amp;", "&amp;Tab!E116</f>
        <v>XQX R46 C1 INSFLE            -- text     , a filename                                                 , instruction file</v>
      </c>
    </row>
    <row r="117" spans="2:8" x14ac:dyDescent="0.2">
      <c r="B117">
        <f>LEN(Tab!B117)</f>
        <v>6</v>
      </c>
      <c r="C117">
        <f>LEN(Tab!C117)</f>
        <v>4</v>
      </c>
      <c r="D117">
        <f>LEN(Tab!D117)</f>
        <v>10</v>
      </c>
      <c r="E117">
        <f>LEN(Tab!E117)</f>
        <v>17</v>
      </c>
      <c r="F117">
        <f ca="1">OFFSET(LIST!$A$3,MATCH(Tab!B117,LIST!$C$4:$C$288,0),0)</f>
        <v>46</v>
      </c>
      <c r="G117">
        <f ca="1">OFFSET(LIST!$B$3,MATCH(Tab!B117,LIST!$C$4:$C$288,0),0)</f>
        <v>2</v>
      </c>
      <c r="H117" s="2" t="str">
        <f ca="1">NoComment&amp;$F$1&amp;TEXT(F117,"00 ")&amp;$G$1&amp;TEXT(G117,"0 ")&amp;Tab!B117&amp;REPT(" ",$B$1-LEN(Tab!B117))&amp;"-- "&amp;Tab!C117&amp;REPT(" ",$C$1-LEN(Tab!C117))&amp;", "&amp;Tab!D117&amp;REPT(" ",$D$1-LEN(Tab!D117))&amp;", "&amp;Tab!E117</f>
        <v>XQX R46 C2 OUTFLE            -- text     , a filename                                                 , model output file</v>
      </c>
    </row>
    <row r="118" spans="2:8" x14ac:dyDescent="0.2">
      <c r="B118">
        <f>LEN(Tab!B118)</f>
        <v>5</v>
      </c>
      <c r="C118">
        <f>LEN(Tab!C118)</f>
        <v>4</v>
      </c>
      <c r="D118">
        <f>LEN(Tab!D118)</f>
        <v>21</v>
      </c>
      <c r="E118">
        <f>LEN(Tab!E118)</f>
        <v>34</v>
      </c>
      <c r="F118">
        <f ca="1">OFFSET(LIST!$A$3,MATCH(Tab!B118,LIST!$C$4:$C$288,0),0)</f>
        <v>48</v>
      </c>
      <c r="G118">
        <f ca="1">OFFSET(LIST!$B$3,MATCH(Tab!B118,LIST!$C$4:$C$288,0),0)</f>
        <v>1</v>
      </c>
      <c r="H118" s="2" t="str">
        <f ca="1">NoComment&amp;$F$1&amp;TEXT(F118,"00 ")&amp;$G$1&amp;TEXT(G118,"0 ")&amp;Tab!B118&amp;REPT(" ",$B$1-LEN(Tab!B118))&amp;"-- "&amp;Tab!C118&amp;REPT(" ",$C$1-LEN(Tab!C118))&amp;", "&amp;Tab!D118&amp;REPT(" ",$D$1-LEN(Tab!D118))&amp;", "&amp;Tab!E118</f>
        <v>XQX R48 C1 PILBL             -- text     , 20 characters or less                                      , name of prior information equation</v>
      </c>
    </row>
    <row r="119" spans="2:8" x14ac:dyDescent="0.2">
      <c r="B119">
        <f>LEN(Tab!B119)</f>
        <v>5</v>
      </c>
      <c r="C119">
        <f>LEN(Tab!C119)</f>
        <v>4</v>
      </c>
      <c r="D119">
        <f>LEN(Tab!D119)</f>
        <v>27</v>
      </c>
      <c r="E119">
        <f>LEN(Tab!E119)</f>
        <v>22</v>
      </c>
      <c r="F119">
        <f ca="1">OFFSET(LIST!$A$3,MATCH(Tab!B119,LIST!$C$4:$C$288,0),0)</f>
        <v>48</v>
      </c>
      <c r="G119">
        <f ca="1">OFFSET(LIST!$B$3,MATCH(Tab!B119,LIST!$C$4:$C$288,0),0)</f>
        <v>2</v>
      </c>
      <c r="H119" s="2" t="str">
        <f ca="1">NoComment&amp;$F$1&amp;TEXT(F119,"00 ")&amp;$G$1&amp;TEXT(G119,"0 ")&amp;Tab!B119&amp;REPT(" ",$B$1-LEN(Tab!B119))&amp;"-- "&amp;Tab!C119&amp;REPT(" ",$C$1-LEN(Tab!C119))&amp;", "&amp;Tab!D119&amp;REPT(" ",$D$1-LEN(Tab!D119))&amp;", "&amp;Tab!E119</f>
        <v>XQX R48 C2 PIFAC             -- text     , real number other than zero                                , parameter value factor</v>
      </c>
    </row>
    <row r="120" spans="2:8" x14ac:dyDescent="0.2">
      <c r="B120">
        <f>LEN(Tab!B120)</f>
        <v>6</v>
      </c>
      <c r="C120">
        <f>LEN(Tab!C120)</f>
        <v>4</v>
      </c>
      <c r="D120">
        <f>LEN(Tab!D120)</f>
        <v>21</v>
      </c>
      <c r="E120">
        <f>LEN(Tab!E120)</f>
        <v>14</v>
      </c>
      <c r="F120">
        <f ca="1">OFFSET(LIST!$A$3,MATCH(Tab!B120,LIST!$C$4:$C$288,0),0)</f>
        <v>33</v>
      </c>
      <c r="G120">
        <f ca="1">OFFSET(LIST!$B$3,MATCH(Tab!B120,LIST!$C$4:$C$288,0),0)</f>
        <v>1</v>
      </c>
      <c r="H120" s="2" t="str">
        <f ca="1">NoComment&amp;$F$1&amp;TEXT(F120,"00 ")&amp;$G$1&amp;TEXT(G120,"0 ")&amp;Tab!B120&amp;REPT(" ",$B$1-LEN(Tab!B120))&amp;"-- "&amp;Tab!C120&amp;REPT(" ",$C$1-LEN(Tab!C120))&amp;", "&amp;Tab!D120&amp;REPT(" ",$D$1-LEN(Tab!D120))&amp;", "&amp;Tab!E120</f>
        <v>XQX R33 C1 PARNME            -- text     , 12 characters or less                                      , parameter name</v>
      </c>
    </row>
    <row r="121" spans="2:8" x14ac:dyDescent="0.2">
      <c r="B121">
        <f>LEN(Tab!B121)</f>
        <v>5</v>
      </c>
      <c r="C121">
        <f>LEN(Tab!C121)</f>
        <v>4</v>
      </c>
      <c r="D121">
        <f>LEN(Tab!D121)</f>
        <v>10</v>
      </c>
      <c r="E121">
        <f>LEN(Tab!E121)</f>
        <v>37</v>
      </c>
      <c r="F121">
        <f ca="1">OFFSET(LIST!$A$3,MATCH(Tab!B121,LIST!$C$4:$C$288,0),0)</f>
        <v>48</v>
      </c>
      <c r="G121">
        <f ca="1">OFFSET(LIST!$B$3,MATCH(Tab!B121,LIST!$C$4:$C$288,0),0)</f>
        <v>5</v>
      </c>
      <c r="H121" s="2" t="str">
        <f ca="1">NoComment&amp;$F$1&amp;TEXT(F121,"00 ")&amp;$G$1&amp;TEXT(G121,"0 ")&amp;Tab!B121&amp;REPT(" ",$B$1-LEN(Tab!B121))&amp;"-- "&amp;Tab!C121&amp;REPT(" ",$C$1-LEN(Tab!C121))&amp;", "&amp;Tab!D121&amp;REPT(" ",$D$1-LEN(Tab!D121))&amp;", "&amp;Tab!E121</f>
        <v>XQX R48 C5 PIVAL             -- real     , any number                                                 , “observed value” of prior information</v>
      </c>
    </row>
    <row r="122" spans="2:8" x14ac:dyDescent="0.2">
      <c r="B122">
        <f>LEN(Tab!B122)</f>
        <v>6</v>
      </c>
      <c r="C122">
        <f>LEN(Tab!C122)</f>
        <v>4</v>
      </c>
      <c r="D122">
        <f>LEN(Tab!D122)</f>
        <v>15</v>
      </c>
      <c r="E122">
        <f>LEN(Tab!E122)</f>
        <v>24</v>
      </c>
      <c r="F122">
        <f ca="1">OFFSET(LIST!$A$3,MATCH(Tab!B122,LIST!$C$4:$C$288,0),0)</f>
        <v>38</v>
      </c>
      <c r="G122">
        <f ca="1">OFFSET(LIST!$B$3,MATCH(Tab!B122,LIST!$C$4:$C$288,0),0)</f>
        <v>3</v>
      </c>
      <c r="H122" s="2" t="str">
        <f ca="1">NoComment&amp;$F$1&amp;TEXT(F122,"00 ")&amp;$G$1&amp;TEXT(G122,"0 ")&amp;Tab!B122&amp;REPT(" ",$B$1-LEN(Tab!B122))&amp;"-- "&amp;Tab!C122&amp;REPT(" ",$C$1-LEN(Tab!C122))&amp;", "&amp;Tab!D122&amp;REPT(" ",$D$1-LEN(Tab!D122))&amp;", "&amp;Tab!E122</f>
        <v>XQX R38 C3 WEIGHT            -- real     , zero or greater                                            , prior information weight</v>
      </c>
    </row>
    <row r="123" spans="2:8" x14ac:dyDescent="0.2">
      <c r="B123">
        <f>LEN(Tab!B123)</f>
        <v>6</v>
      </c>
      <c r="C123">
        <f>LEN(Tab!C123)</f>
        <v>4</v>
      </c>
      <c r="D123">
        <f>LEN(Tab!D123)</f>
        <v>21</v>
      </c>
      <c r="E123">
        <f>LEN(Tab!E123)</f>
        <v>22</v>
      </c>
      <c r="F123">
        <f ca="1">OFFSET(LIST!$A$3,MATCH(Tab!B123,LIST!$C$4:$C$288,0),0)</f>
        <v>36</v>
      </c>
      <c r="G123">
        <f ca="1">OFFSET(LIST!$B$3,MATCH(Tab!B123,LIST!$C$4:$C$288,0),0)</f>
        <v>1</v>
      </c>
      <c r="H123" s="2" t="str">
        <f ca="1">NoComment&amp;$F$1&amp;TEXT(F123,"00 ")&amp;$G$1&amp;TEXT(G123,"0 ")&amp;Tab!B123&amp;REPT(" ",$B$1-LEN(Tab!B123))&amp;"-- "&amp;Tab!C123&amp;REPT(" ",$C$1-LEN(Tab!C123))&amp;", "&amp;Tab!D123&amp;REPT(" ",$D$1-LEN(Tab!D123))&amp;", "&amp;Tab!E123</f>
        <v>XQX R36 C1 OBGNME            -- text     , 12 characters or less                                      , observation group name</v>
      </c>
    </row>
    <row r="124" spans="2:8" x14ac:dyDescent="0.2">
      <c r="B124">
        <f>LEN(Tab!B124)</f>
        <v>11</v>
      </c>
      <c r="C124">
        <f>LEN(Tab!C124)</f>
        <v>7</v>
      </c>
      <c r="D124">
        <f>LEN(Tab!D124)</f>
        <v>7</v>
      </c>
      <c r="E124">
        <f>LEN(Tab!E124)</f>
        <v>31</v>
      </c>
      <c r="F124">
        <f ca="1">OFFSET(LIST!$A$3,MATCH(Tab!B124,LIST!$C$4:$C$288,0),0)</f>
        <v>50</v>
      </c>
      <c r="G124">
        <f ca="1">OFFSET(LIST!$B$3,MATCH(Tab!B124,LIST!$C$4:$C$288,0),0)</f>
        <v>1</v>
      </c>
      <c r="H124" s="2" t="str">
        <f ca="1">NoComment&amp;$F$1&amp;TEXT(F124,"00 ")&amp;$G$1&amp;TEXT(G124,"0 ")&amp;Tab!B124&amp;REPT(" ",$B$1-LEN(Tab!B124))&amp;"-- "&amp;Tab!C124&amp;REPT(" ",$C$1-LEN(Tab!C124))&amp;", "&amp;Tab!D124&amp;REPT(" ",$D$1-LEN(Tab!D124))&amp;", "&amp;Tab!E124</f>
        <v>XQX R50 C1 NPREDMAXMIN       -- integer  , -1 or 1                                                    , maximise or minimise prediction</v>
      </c>
    </row>
    <row r="125" spans="2:8" x14ac:dyDescent="0.2">
      <c r="B125">
        <f>LEN(Tab!B125)</f>
        <v>9</v>
      </c>
      <c r="C125">
        <f>LEN(Tab!C125)</f>
        <v>7</v>
      </c>
      <c r="D125">
        <f>LEN(Tab!D125)</f>
        <v>6</v>
      </c>
      <c r="E125">
        <f>LEN(Tab!E125)</f>
        <v>56</v>
      </c>
      <c r="F125">
        <f ca="1">OFFSET(LIST!$A$3,MATCH(Tab!B125,LIST!$C$4:$C$288,0),0)</f>
        <v>50</v>
      </c>
      <c r="G125">
        <f ca="1">OFFSET(LIST!$B$3,MATCH(Tab!B125,LIST!$C$4:$C$288,0),0)</f>
        <v>2</v>
      </c>
      <c r="H125" s="2" t="str">
        <f ca="1">NoComment&amp;$F$1&amp;TEXT(F125,"00 ")&amp;$G$1&amp;TEXT(G125,"0 ")&amp;Tab!B125&amp;REPT(" ",$B$1-LEN(Tab!B125))&amp;"-- "&amp;Tab!C125&amp;REPT(" ",$C$1-LEN(Tab!C125))&amp;", "&amp;Tab!D125&amp;REPT(" ",$D$1-LEN(Tab!D125))&amp;", "&amp;Tab!E125</f>
        <v>XQX R50 C2 PREDNOISE         -- integer  , 0 or 1                                                     , instructs PEST to include predictive noise in prediction</v>
      </c>
    </row>
    <row r="126" spans="2:8" x14ac:dyDescent="0.2">
      <c r="B126">
        <f>LEN(Tab!B126)</f>
        <v>3</v>
      </c>
      <c r="C126">
        <f>LEN(Tab!C126)</f>
        <v>4</v>
      </c>
      <c r="D126">
        <f>LEN(Tab!D126)</f>
        <v>17</v>
      </c>
      <c r="E126">
        <f>LEN(Tab!E126)</f>
        <v>25</v>
      </c>
      <c r="F126">
        <f ca="1">OFFSET(LIST!$A$3,MATCH(Tab!B126,LIST!$C$4:$C$288,0),0)</f>
        <v>51</v>
      </c>
      <c r="G126">
        <f ca="1">OFFSET(LIST!$B$3,MATCH(Tab!B126,LIST!$C$4:$C$288,0),0)</f>
        <v>1</v>
      </c>
      <c r="H126" s="2" t="str">
        <f ca="1">NoComment&amp;$F$1&amp;TEXT(F126,"00 ")&amp;$G$1&amp;TEXT(G126,"0 ")&amp;Tab!B126&amp;REPT(" ",$B$1-LEN(Tab!B126))&amp;"-- "&amp;Tab!C126&amp;REPT(" ",$C$1-LEN(Tab!C126))&amp;", "&amp;Tab!D126&amp;REPT(" ",$D$1-LEN(Tab!D126))&amp;", "&amp;Tab!E126</f>
        <v>XQX R51 C1 PD0               -- real     , greater than zero                                          , target objective function</v>
      </c>
    </row>
    <row r="127" spans="2:8" x14ac:dyDescent="0.2">
      <c r="B127">
        <f>LEN(Tab!B127)</f>
        <v>3</v>
      </c>
      <c r="C127">
        <f>LEN(Tab!C127)</f>
        <v>4</v>
      </c>
      <c r="D127">
        <f>LEN(Tab!D127)</f>
        <v>16</v>
      </c>
      <c r="E127">
        <f>LEN(Tab!E127)</f>
        <v>29</v>
      </c>
      <c r="F127">
        <f ca="1">OFFSET(LIST!$A$3,MATCH(Tab!B127,LIST!$C$4:$C$288,0),0)</f>
        <v>51</v>
      </c>
      <c r="G127">
        <f ca="1">OFFSET(LIST!$B$3,MATCH(Tab!B127,LIST!$C$4:$C$288,0),0)</f>
        <v>2</v>
      </c>
      <c r="H127" s="2" t="str">
        <f ca="1">NoComment&amp;$F$1&amp;TEXT(F127,"00 ")&amp;$G$1&amp;TEXT(G127,"0 ")&amp;Tab!B127&amp;REPT(" ",$B$1-LEN(Tab!B127))&amp;"-- "&amp;Tab!C127&amp;REPT(" ",$C$1-LEN(Tab!C127))&amp;", "&amp;Tab!D127&amp;REPT(" ",$D$1-LEN(Tab!D127))&amp;", "&amp;Tab!E127</f>
        <v>XQX R51 C2 PD1               -- real     , greater than PD0                                           , acceptable objective function</v>
      </c>
    </row>
    <row r="128" spans="2:8" x14ac:dyDescent="0.2">
      <c r="B128">
        <f>LEN(Tab!B128)</f>
        <v>3</v>
      </c>
      <c r="C128">
        <f>LEN(Tab!C128)</f>
        <v>4</v>
      </c>
      <c r="D128">
        <f>LEN(Tab!D128)</f>
        <v>16</v>
      </c>
      <c r="E128">
        <f>LEN(Tab!E128)</f>
        <v>110</v>
      </c>
      <c r="F128">
        <f ca="1">OFFSET(LIST!$A$3,MATCH(Tab!B128,LIST!$C$4:$C$288,0),0)</f>
        <v>51</v>
      </c>
      <c r="G128">
        <f ca="1">OFFSET(LIST!$B$3,MATCH(Tab!B128,LIST!$C$4:$C$288,0),0)</f>
        <v>3</v>
      </c>
      <c r="H128" s="2" t="str">
        <f ca="1">NoComment&amp;$F$1&amp;TEXT(F128,"00 ")&amp;$G$1&amp;TEXT(G128,"0 ")&amp;Tab!B128&amp;REPT(" ",$B$1-LEN(Tab!B128))&amp;"-- "&amp;Tab!C128&amp;REPT(" ",$C$1-LEN(Tab!C128))&amp;", "&amp;Tab!D128&amp;REPT(" ",$D$1-LEN(Tab!D128))&amp;", "&amp;Tab!E128</f>
        <v>XQX R51 C3 PD2               -- real     , greater than PD1                                           , objective function at which Marquardt lambda testing procedure is altered as prediction is maximised/minimised</v>
      </c>
    </row>
    <row r="129" spans="2:8" x14ac:dyDescent="0.2">
      <c r="B129">
        <f>LEN(Tab!B129)</f>
        <v>10</v>
      </c>
      <c r="C129">
        <f>LEN(Tab!C129)</f>
        <v>4</v>
      </c>
      <c r="D129">
        <f>LEN(Tab!D129)</f>
        <v>15</v>
      </c>
      <c r="E129">
        <f>LEN(Tab!E129)</f>
        <v>64</v>
      </c>
      <c r="F129">
        <f ca="1">OFFSET(LIST!$A$3,MATCH(Tab!B129,LIST!$C$4:$C$288,0),0)</f>
        <v>52</v>
      </c>
      <c r="G129">
        <f ca="1">OFFSET(LIST!$B$3,MATCH(Tab!B129,LIST!$C$4:$C$288,0),0)</f>
        <v>1</v>
      </c>
      <c r="H129" s="2" t="str">
        <f ca="1">NoComment&amp;$F$1&amp;TEXT(F129,"00 ")&amp;$G$1&amp;TEXT(G129,"0 ")&amp;Tab!B129&amp;REPT(" ",$B$1-LEN(Tab!B129))&amp;"-- "&amp;Tab!C129&amp;REPT(" ",$C$1-LEN(Tab!C129))&amp;", "&amp;Tab!D129&amp;REPT(" ",$D$1-LEN(Tab!D129))&amp;", "&amp;Tab!E129</f>
        <v>XQX R52 C1 ABSPREDLAM        -- real     , zero or greater                                            , absolute prediction change to terminate Marquardt lambda testing</v>
      </c>
    </row>
    <row r="130" spans="2:8" x14ac:dyDescent="0.2">
      <c r="B130">
        <f>LEN(Tab!B130)</f>
        <v>10</v>
      </c>
      <c r="C130">
        <f>LEN(Tab!C130)</f>
        <v>4</v>
      </c>
      <c r="D130">
        <f>LEN(Tab!D130)</f>
        <v>15</v>
      </c>
      <c r="E130">
        <f>LEN(Tab!E130)</f>
        <v>64</v>
      </c>
      <c r="F130">
        <f ca="1">OFFSET(LIST!$A$3,MATCH(Tab!B130,LIST!$C$4:$C$288,0),0)</f>
        <v>52</v>
      </c>
      <c r="G130">
        <f ca="1">OFFSET(LIST!$B$3,MATCH(Tab!B130,LIST!$C$4:$C$288,0),0)</f>
        <v>2</v>
      </c>
      <c r="H130" s="2" t="str">
        <f ca="1">NoComment&amp;$F$1&amp;TEXT(F130,"00 ")&amp;$G$1&amp;TEXT(G130,"0 ")&amp;Tab!B130&amp;REPT(" ",$B$1-LEN(Tab!B130))&amp;"-- "&amp;Tab!C130&amp;REPT(" ",$C$1-LEN(Tab!C130))&amp;", "&amp;Tab!D130&amp;REPT(" ",$D$1-LEN(Tab!D130))&amp;", "&amp;Tab!E130</f>
        <v>XQX R52 C2 RELPREDLAM        -- real     , zero or greater                                            , relative prediction change to terminate Marquardt lambda testing</v>
      </c>
    </row>
    <row r="131" spans="2:8" x14ac:dyDescent="0.2">
      <c r="B131">
        <f>LEN(Tab!B131)</f>
        <v>10</v>
      </c>
      <c r="C131">
        <f>LEN(Tab!C131)</f>
        <v>4</v>
      </c>
      <c r="D131">
        <f>LEN(Tab!D131)</f>
        <v>17</v>
      </c>
      <c r="E131">
        <f>LEN(Tab!E131)</f>
        <v>26</v>
      </c>
      <c r="F131">
        <f ca="1">OFFSET(LIST!$A$3,MATCH(Tab!B131,LIST!$C$4:$C$288,0),0)</f>
        <v>52</v>
      </c>
      <c r="G131">
        <f ca="1">OFFSET(LIST!$B$3,MATCH(Tab!B131,LIST!$C$4:$C$288,0),0)</f>
        <v>3</v>
      </c>
      <c r="H131" s="2" t="str">
        <f ca="1">NoComment&amp;$F$1&amp;TEXT(F131,"00 ")&amp;$G$1&amp;TEXT(G131,"0 ")&amp;Tab!B131&amp;REPT(" ",$B$1-LEN(Tab!B131))&amp;"-- "&amp;Tab!C131&amp;REPT(" ",$C$1-LEN(Tab!C131))&amp;", "&amp;Tab!D131&amp;REPT(" ",$D$1-LEN(Tab!D131))&amp;", "&amp;Tab!E131</f>
        <v>XQX R52 C3 INITSCHFAC        -- real     , greater than zero                                          , initial line search factor</v>
      </c>
    </row>
    <row r="132" spans="2:8" x14ac:dyDescent="0.2">
      <c r="B132">
        <f>LEN(Tab!B132)</f>
        <v>9</v>
      </c>
      <c r="C132">
        <f>LEN(Tab!C132)</f>
        <v>4</v>
      </c>
      <c r="D132">
        <f>LEN(Tab!D132)</f>
        <v>16</v>
      </c>
      <c r="E132">
        <f>LEN(Tab!E132)</f>
        <v>60</v>
      </c>
      <c r="F132">
        <f ca="1">OFFSET(LIST!$A$3,MATCH(Tab!B132,LIST!$C$4:$C$288,0),0)</f>
        <v>52</v>
      </c>
      <c r="G132">
        <f ca="1">OFFSET(LIST!$B$3,MATCH(Tab!B132,LIST!$C$4:$C$288,0),0)</f>
        <v>4</v>
      </c>
      <c r="H132" s="2" t="str">
        <f ca="1">NoComment&amp;$F$1&amp;TEXT(F132,"00 ")&amp;$G$1&amp;TEXT(G132,"0 ")&amp;Tab!B132&amp;REPT(" ",$B$1-LEN(Tab!B132))&amp;"-- "&amp;Tab!C132&amp;REPT(" ",$C$1-LEN(Tab!C132))&amp;", "&amp;Tab!D132&amp;REPT(" ",$D$1-LEN(Tab!D132))&amp;", "&amp;Tab!E132</f>
        <v>XQX R52 C4 MULSCHFAC         -- real     , greater than one                                           , factor by which line search factors are increased along line</v>
      </c>
    </row>
    <row r="133" spans="2:8" x14ac:dyDescent="0.2">
      <c r="B133">
        <f>LEN(Tab!B133)</f>
        <v>7</v>
      </c>
      <c r="C133">
        <f>LEN(Tab!C133)</f>
        <v>7</v>
      </c>
      <c r="D133">
        <f>LEN(Tab!D133)</f>
        <v>17</v>
      </c>
      <c r="E133">
        <f>LEN(Tab!E133)</f>
        <v>43</v>
      </c>
      <c r="F133">
        <f ca="1">OFFSET(LIST!$A$3,MATCH(Tab!B133,LIST!$C$4:$C$288,0),0)</f>
        <v>52</v>
      </c>
      <c r="G133">
        <f ca="1">OFFSET(LIST!$B$3,MATCH(Tab!B133,LIST!$C$4:$C$288,0),0)</f>
        <v>5</v>
      </c>
      <c r="H133" s="2" t="str">
        <f ca="1">NoComment&amp;$F$1&amp;TEXT(F133,"00 ")&amp;$G$1&amp;TEXT(G133,"0 ")&amp;Tab!B133&amp;REPT(" ",$B$1-LEN(Tab!B133))&amp;"-- "&amp;Tab!C133&amp;REPT(" ",$C$1-LEN(Tab!C133))&amp;", "&amp;Tab!D133&amp;REPT(" ",$D$1-LEN(Tab!D133))&amp;", "&amp;Tab!E133</f>
        <v>XQX R52 C5 NSEARCH           -- integer  , greater than zero                                          , maximum number of model runs in line search</v>
      </c>
    </row>
    <row r="134" spans="2:8" x14ac:dyDescent="0.2">
      <c r="B134">
        <f>LEN(Tab!B134)</f>
        <v>10</v>
      </c>
      <c r="C134">
        <f>LEN(Tab!C134)</f>
        <v>4</v>
      </c>
      <c r="D134">
        <f>LEN(Tab!D134)</f>
        <v>15</v>
      </c>
      <c r="E134">
        <f>LEN(Tab!E134)</f>
        <v>74</v>
      </c>
      <c r="F134">
        <f ca="1">OFFSET(LIST!$A$3,MATCH(Tab!B134,LIST!$C$4:$C$288,0),0)</f>
        <v>53</v>
      </c>
      <c r="G134">
        <f ca="1">OFFSET(LIST!$B$3,MATCH(Tab!B134,LIST!$C$4:$C$288,0),0)</f>
        <v>1</v>
      </c>
      <c r="H134" s="2" t="str">
        <f ca="1">NoComment&amp;$F$1&amp;TEXT(F134,"00 ")&amp;$G$1&amp;TEXT(G134,"0 ")&amp;Tab!B134&amp;REPT(" ",$B$1-LEN(Tab!B134))&amp;"-- "&amp;Tab!C134&amp;REPT(" ",$C$1-LEN(Tab!C134))&amp;", "&amp;Tab!D134&amp;REPT(" ",$D$1-LEN(Tab!D134))&amp;", "&amp;Tab!E134</f>
        <v>XQX R53 C1 ABSPREDSWH        -- real     , zero or greater                                            , absolute prediction change at which to use central derivatives calculation</v>
      </c>
    </row>
    <row r="135" spans="2:8" x14ac:dyDescent="0.2">
      <c r="B135">
        <f>LEN(Tab!B135)</f>
        <v>10</v>
      </c>
      <c r="C135">
        <f>LEN(Tab!C135)</f>
        <v>4</v>
      </c>
      <c r="D135">
        <f>LEN(Tab!D135)</f>
        <v>15</v>
      </c>
      <c r="E135">
        <f>LEN(Tab!E135)</f>
        <v>74</v>
      </c>
      <c r="F135">
        <f ca="1">OFFSET(LIST!$A$3,MATCH(Tab!B135,LIST!$C$4:$C$288,0),0)</f>
        <v>53</v>
      </c>
      <c r="G135">
        <f ca="1">OFFSET(LIST!$B$3,MATCH(Tab!B135,LIST!$C$4:$C$288,0),0)</f>
        <v>2</v>
      </c>
      <c r="H135" s="2" t="str">
        <f ca="1">NoComment&amp;$F$1&amp;TEXT(F135,"00 ")&amp;$G$1&amp;TEXT(G135,"0 ")&amp;Tab!B135&amp;REPT(" ",$B$1-LEN(Tab!B135))&amp;"-- "&amp;Tab!C135&amp;REPT(" ",$C$1-LEN(Tab!C135))&amp;", "&amp;Tab!D135&amp;REPT(" ",$D$1-LEN(Tab!D135))&amp;", "&amp;Tab!E135</f>
        <v>XQX R53 C2 RELPREDSWH        -- real     , zero or greater                                            , relative prediction change at which to use central derivatives calculation</v>
      </c>
    </row>
    <row r="136" spans="2:8" x14ac:dyDescent="0.2">
      <c r="B136">
        <f>LEN(Tab!B136)</f>
        <v>10</v>
      </c>
      <c r="C136">
        <f>LEN(Tab!C136)</f>
        <v>7</v>
      </c>
      <c r="D136">
        <f>LEN(Tab!D136)</f>
        <v>14</v>
      </c>
      <c r="E136">
        <f>LEN(Tab!E136)</f>
        <v>76</v>
      </c>
      <c r="F136">
        <f ca="1">OFFSET(LIST!$A$3,MATCH(Tab!B136,LIST!$C$4:$C$288,0),0)</f>
        <v>54</v>
      </c>
      <c r="G136">
        <f ca="1">OFFSET(LIST!$B$3,MATCH(Tab!B136,LIST!$C$4:$C$288,0),0)</f>
        <v>1</v>
      </c>
      <c r="H136" s="2" t="str">
        <f ca="1">NoComment&amp;$F$1&amp;TEXT(F136,"00 ")&amp;$G$1&amp;TEXT(G136,"0 ")&amp;Tab!B136&amp;REPT(" ",$B$1-LEN(Tab!B136))&amp;"-- "&amp;Tab!C136&amp;REPT(" ",$C$1-LEN(Tab!C136))&amp;", "&amp;Tab!D136&amp;REPT(" ",$D$1-LEN(Tab!D136))&amp;", "&amp;Tab!E136</f>
        <v>XQX R54 C1 NPREDNORED        -- integer  , one or greater                                             , iterations since prediction raised/lowered at which termination is triggered</v>
      </c>
    </row>
    <row r="137" spans="2:8" x14ac:dyDescent="0.2">
      <c r="B137">
        <f>LEN(Tab!B137)</f>
        <v>10</v>
      </c>
      <c r="C137">
        <f>LEN(Tab!C137)</f>
        <v>4</v>
      </c>
      <c r="D137">
        <f>LEN(Tab!D137)</f>
        <v>15</v>
      </c>
      <c r="E137">
        <f>LEN(Tab!E137)</f>
        <v>58</v>
      </c>
      <c r="F137">
        <f ca="1">OFFSET(LIST!$A$3,MATCH(Tab!B137,LIST!$C$4:$C$288,0),0)</f>
        <v>54</v>
      </c>
      <c r="G137">
        <f ca="1">OFFSET(LIST!$B$3,MATCH(Tab!B137,LIST!$C$4:$C$288,0),0)</f>
        <v>2</v>
      </c>
      <c r="H137" s="2" t="str">
        <f ca="1">NoComment&amp;$F$1&amp;TEXT(F137,"00 ")&amp;$G$1&amp;TEXT(G137,"0 ")&amp;Tab!B137&amp;REPT(" ",$B$1-LEN(Tab!B137))&amp;"-- "&amp;Tab!C137&amp;REPT(" ",$C$1-LEN(Tab!C137))&amp;", "&amp;Tab!D137&amp;REPT(" ",$D$1-LEN(Tab!D137))&amp;", "&amp;Tab!E137</f>
        <v>XQX R54 C2 ABSPREDSTP        -- real     , zero or greater                                            , absolute prediction change at which to trigger termination</v>
      </c>
    </row>
    <row r="138" spans="2:8" x14ac:dyDescent="0.2">
      <c r="B138">
        <f>LEN(Tab!B138)</f>
        <v>10</v>
      </c>
      <c r="C138">
        <f>LEN(Tab!C138)</f>
        <v>4</v>
      </c>
      <c r="D138">
        <f>LEN(Tab!D138)</f>
        <v>15</v>
      </c>
      <c r="E138">
        <f>LEN(Tab!E138)</f>
        <v>58</v>
      </c>
      <c r="F138">
        <f ca="1">OFFSET(LIST!$A$3,MATCH(Tab!B138,LIST!$C$4:$C$288,0),0)</f>
        <v>54</v>
      </c>
      <c r="G138">
        <f ca="1">OFFSET(LIST!$B$3,MATCH(Tab!B138,LIST!$C$4:$C$288,0),0)</f>
        <v>3</v>
      </c>
      <c r="H138" s="2" t="str">
        <f ca="1">NoComment&amp;$F$1&amp;TEXT(F138,"00 ")&amp;$G$1&amp;TEXT(G138,"0 ")&amp;Tab!B138&amp;REPT(" ",$B$1-LEN(Tab!B138))&amp;"-- "&amp;Tab!C138&amp;REPT(" ",$C$1-LEN(Tab!C138))&amp;", "&amp;Tab!D138&amp;REPT(" ",$D$1-LEN(Tab!D138))&amp;", "&amp;Tab!E138</f>
        <v>XQX R54 C3 RELPREDSTP        -- real     , zero or greater                                            , relative prediction change at which to trigger termination</v>
      </c>
    </row>
    <row r="139" spans="2:8" x14ac:dyDescent="0.2">
      <c r="B139">
        <f>LEN(Tab!B139)</f>
        <v>8</v>
      </c>
      <c r="C139">
        <f>LEN(Tab!C139)</f>
        <v>7</v>
      </c>
      <c r="D139">
        <f>LEN(Tab!D139)</f>
        <v>14</v>
      </c>
      <c r="E139">
        <f>LEN(Tab!E139)</f>
        <v>63</v>
      </c>
      <c r="F139">
        <f ca="1">OFFSET(LIST!$A$3,MATCH(Tab!B139,LIST!$C$4:$C$288,0),0)</f>
        <v>54</v>
      </c>
      <c r="G139">
        <f ca="1">OFFSET(LIST!$B$3,MATCH(Tab!B139,LIST!$C$4:$C$288,0),0)</f>
        <v>4</v>
      </c>
      <c r="H139" s="2" t="str">
        <f ca="1">NoComment&amp;$F$1&amp;TEXT(F139,"00 ")&amp;$G$1&amp;TEXT(G139,"0 ")&amp;Tab!B139&amp;REPT(" ",$B$1-LEN(Tab!B139))&amp;"-- "&amp;Tab!C139&amp;REPT(" ",$C$1-LEN(Tab!C139))&amp;", "&amp;Tab!D139&amp;REPT(" ",$D$1-LEN(Tab!D139))&amp;", "&amp;Tab!E139</f>
        <v>XQX R54 C4 NPREDSTP          -- integer  , two or greater                                             , number of iterations over which ABSPREDSTP and RELPREDSTP apply</v>
      </c>
    </row>
    <row r="140" spans="2:8" x14ac:dyDescent="0.2">
      <c r="B140">
        <f>LEN(Tab!B140)</f>
        <v>7</v>
      </c>
      <c r="C140">
        <f>LEN(Tab!C140)</f>
        <v>4</v>
      </c>
      <c r="D140">
        <f>LEN(Tab!D140)</f>
        <v>17</v>
      </c>
      <c r="E140">
        <f>LEN(Tab!E140)</f>
        <v>37</v>
      </c>
      <c r="F140">
        <f ca="1">OFFSET(LIST!$A$3,MATCH(Tab!B140,LIST!$C$4:$C$288,0),0)</f>
        <v>56</v>
      </c>
      <c r="G140">
        <f ca="1">OFFSET(LIST!$B$3,MATCH(Tab!B140,LIST!$C$4:$C$288,0),0)</f>
        <v>1</v>
      </c>
      <c r="H140" s="2" t="str">
        <f ca="1">NoComment&amp;$F$1&amp;TEXT(F140,"00 ")&amp;$G$1&amp;TEXT(G140,"0 ")&amp;Tab!B140&amp;REPT(" ",$B$1-LEN(Tab!B140))&amp;"-- "&amp;Tab!C140&amp;REPT(" ",$C$1-LEN(Tab!C140))&amp;", "&amp;Tab!D140&amp;REPT(" ",$D$1-LEN(Tab!D140))&amp;", "&amp;Tab!E140</f>
        <v>XQX R56 C1 PHIMLIM           -- real     , greater than zero                                          , target measurement objective function</v>
      </c>
    </row>
    <row r="141" spans="2:8" x14ac:dyDescent="0.2">
      <c r="B141">
        <f>LEN(Tab!B141)</f>
        <v>10</v>
      </c>
      <c r="C141">
        <f>LEN(Tab!C141)</f>
        <v>4</v>
      </c>
      <c r="D141">
        <f>LEN(Tab!D141)</f>
        <v>20</v>
      </c>
      <c r="E141">
        <f>LEN(Tab!E141)</f>
        <v>41</v>
      </c>
      <c r="F141">
        <f ca="1">OFFSET(LIST!$A$3,MATCH(Tab!B141,LIST!$C$4:$C$288,0),0)</f>
        <v>56</v>
      </c>
      <c r="G141">
        <f ca="1">OFFSET(LIST!$B$3,MATCH(Tab!B141,LIST!$C$4:$C$288,0),0)</f>
        <v>2</v>
      </c>
      <c r="H141" s="2" t="str">
        <f ca="1">NoComment&amp;$F$1&amp;TEXT(F141,"00 ")&amp;$G$1&amp;TEXT(G141,"0 ")&amp;Tab!B141&amp;REPT(" ",$B$1-LEN(Tab!B141))&amp;"-- "&amp;Tab!C141&amp;REPT(" ",$C$1-LEN(Tab!C141))&amp;", "&amp;Tab!D141&amp;REPT(" ",$D$1-LEN(Tab!D141))&amp;", "&amp;Tab!E141</f>
        <v>XQX R56 C2 PHIMACCEPT        -- real     , greater than PHIMLIM                                       , acceptable measurement objective function</v>
      </c>
    </row>
    <row r="142" spans="2:8" x14ac:dyDescent="0.2">
      <c r="B142">
        <f>LEN(Tab!B142)</f>
        <v>8</v>
      </c>
      <c r="C142">
        <f>LEN(Tab!C142)</f>
        <v>4</v>
      </c>
      <c r="D142">
        <f>LEN(Tab!D142)</f>
        <v>44</v>
      </c>
      <c r="E142">
        <f>LEN(Tab!E142)</f>
        <v>100</v>
      </c>
      <c r="F142">
        <f ca="1">OFFSET(LIST!$A$3,MATCH(Tab!B142,LIST!$C$4:$C$288,0),0)</f>
        <v>56</v>
      </c>
      <c r="G142">
        <f ca="1">OFFSET(LIST!$B$3,MATCH(Tab!B142,LIST!$C$4:$C$288,0),0)</f>
        <v>3</v>
      </c>
      <c r="H142" s="2" t="str">
        <f ca="1">NoComment&amp;$F$1&amp;TEXT(F142,"00 ")&amp;$G$1&amp;TEXT(G142,"0 ")&amp;Tab!B142&amp;REPT(" ",$B$1-LEN(Tab!B142))&amp;"-- "&amp;Tab!C142&amp;REPT(" ",$C$1-LEN(Tab!C142))&amp;", "&amp;Tab!D142&amp;REPT(" ",$D$1-LEN(Tab!D142))&amp;", "&amp;Tab!E142</f>
        <v>XQX R56 C3 FRACPHIM          -- real     , optional; zero or greater, but less than one               , set target measurement objective function at this fraction of current measurement objective function</v>
      </c>
    </row>
    <row r="143" spans="2:8" x14ac:dyDescent="0.2">
      <c r="B143">
        <f>LEN(Tab!B143)</f>
        <v>7</v>
      </c>
      <c r="C143">
        <f>LEN(Tab!C143)</f>
        <v>4</v>
      </c>
      <c r="D143">
        <f>LEN(Tab!D143)</f>
        <v>24</v>
      </c>
      <c r="E143">
        <f>LEN(Tab!E143)</f>
        <v>88</v>
      </c>
      <c r="F143">
        <f ca="1">OFFSET(LIST!$A$3,MATCH(Tab!B143,LIST!$C$4:$C$288,0),0)</f>
        <v>56</v>
      </c>
      <c r="G143">
        <f ca="1">OFFSET(LIST!$B$3,MATCH(Tab!B143,LIST!$C$4:$C$288,0),0)</f>
        <v>4</v>
      </c>
      <c r="H143" s="2" t="str">
        <f ca="1">NoComment&amp;$F$1&amp;TEXT(F143,"00 ")&amp;$G$1&amp;TEXT(G143,"0 ")&amp;Tab!B143&amp;REPT(" ",$B$1-LEN(Tab!B143))&amp;"-- "&amp;Tab!C143&amp;REPT(" ",$C$1-LEN(Tab!C143))&amp;", "&amp;Tab!D143&amp;REPT(" ",$D$1-LEN(Tab!D143))&amp;", "&amp;Tab!E143</f>
        <v>XQX R56 C4 MEMSAVE           -- text     , “memsave” or “nomemsave”                                   , activate conservation of memory at cost of execution speed and quantity of model output"</v>
      </c>
    </row>
    <row r="144" spans="2:8" x14ac:dyDescent="0.2">
      <c r="B144">
        <f>LEN(Tab!B144)</f>
        <v>6</v>
      </c>
      <c r="C144">
        <f>LEN(Tab!C144)</f>
        <v>4</v>
      </c>
      <c r="D144">
        <f>LEN(Tab!D144)</f>
        <v>17</v>
      </c>
      <c r="E144">
        <f>LEN(Tab!E144)</f>
        <v>36</v>
      </c>
      <c r="F144">
        <f ca="1">OFFSET(LIST!$A$3,MATCH(Tab!B144,LIST!$C$4:$C$288,0),0)</f>
        <v>57</v>
      </c>
      <c r="G144">
        <f ca="1">OFFSET(LIST!$B$3,MATCH(Tab!B144,LIST!$C$4:$C$288,0),0)</f>
        <v>1</v>
      </c>
      <c r="H144" s="2" t="str">
        <f ca="1">NoComment&amp;$F$1&amp;TEXT(F144,"00 ")&amp;$G$1&amp;TEXT(G144,"0 ")&amp;Tab!B144&amp;REPT(" ",$B$1-LEN(Tab!B144))&amp;"-- "&amp;Tab!C144&amp;REPT(" ",$C$1-LEN(Tab!C144))&amp;", "&amp;Tab!D144&amp;REPT(" ",$D$1-LEN(Tab!D144))&amp;", "&amp;Tab!E144</f>
        <v>XQX R57 C1 WFINIT            -- real     , greater than zero                                          , initial regularisation weight factor</v>
      </c>
    </row>
    <row r="145" spans="2:8" x14ac:dyDescent="0.2">
      <c r="B145">
        <f>LEN(Tab!B145)</f>
        <v>5</v>
      </c>
      <c r="C145">
        <f>LEN(Tab!C145)</f>
        <v>4</v>
      </c>
      <c r="D145">
        <f>LEN(Tab!D145)</f>
        <v>17</v>
      </c>
      <c r="E145">
        <f>LEN(Tab!E145)</f>
        <v>36</v>
      </c>
      <c r="F145">
        <f ca="1">OFFSET(LIST!$A$3,MATCH(Tab!B145,LIST!$C$4:$C$288,0),0)</f>
        <v>57</v>
      </c>
      <c r="G145">
        <f ca="1">OFFSET(LIST!$B$3,MATCH(Tab!B145,LIST!$C$4:$C$288,0),0)</f>
        <v>2</v>
      </c>
      <c r="H145" s="2" t="str">
        <f ca="1">NoComment&amp;$F$1&amp;TEXT(F145,"00 ")&amp;$G$1&amp;TEXT(G145,"0 ")&amp;Tab!B145&amp;REPT(" ",$B$1-LEN(Tab!B145))&amp;"-- "&amp;Tab!C145&amp;REPT(" ",$C$1-LEN(Tab!C145))&amp;", "&amp;Tab!D145&amp;REPT(" ",$D$1-LEN(Tab!D145))&amp;", "&amp;Tab!E145</f>
        <v>XQX R57 C2 WFMIN             -- real     , greater than zero                                          , minimum regularisation weight factor</v>
      </c>
    </row>
    <row r="146" spans="2:8" x14ac:dyDescent="0.2">
      <c r="B146">
        <f>LEN(Tab!B146)</f>
        <v>5</v>
      </c>
      <c r="C146">
        <f>LEN(Tab!C146)</f>
        <v>4</v>
      </c>
      <c r="D146">
        <f>LEN(Tab!D146)</f>
        <v>18</v>
      </c>
      <c r="E146">
        <f>LEN(Tab!E146)</f>
        <v>36</v>
      </c>
      <c r="F146">
        <f ca="1">OFFSET(LIST!$A$3,MATCH(Tab!B146,LIST!$C$4:$C$288,0),0)</f>
        <v>57</v>
      </c>
      <c r="G146">
        <f ca="1">OFFSET(LIST!$B$3,MATCH(Tab!B146,LIST!$C$4:$C$288,0),0)</f>
        <v>3</v>
      </c>
      <c r="H146" s="2" t="str">
        <f ca="1">NoComment&amp;$F$1&amp;TEXT(F146,"00 ")&amp;$G$1&amp;TEXT(G146,"0 ")&amp;Tab!B146&amp;REPT(" ",$B$1-LEN(Tab!B146))&amp;"-- "&amp;Tab!C146&amp;REPT(" ",$C$1-LEN(Tab!C146))&amp;", "&amp;Tab!D146&amp;REPT(" ",$D$1-LEN(Tab!D146))&amp;", "&amp;Tab!E146</f>
        <v>XQX R57 C3 WFMAX             -- real     , greater than WFMAX                                         , maximum regularisation weight factor</v>
      </c>
    </row>
    <row r="147" spans="2:8" x14ac:dyDescent="0.2">
      <c r="B147">
        <f>LEN(Tab!B147)</f>
        <v>6</v>
      </c>
      <c r="C147">
        <f>LEN(Tab!C147)</f>
        <v>4</v>
      </c>
      <c r="D147">
        <f>LEN(Tab!D147)</f>
        <v>23</v>
      </c>
      <c r="E147">
        <f>LEN(Tab!E147)</f>
        <v>59</v>
      </c>
      <c r="F147">
        <f ca="1">OFFSET(LIST!$A$3,MATCH(Tab!B147,LIST!$C$4:$C$288,0),0)</f>
        <v>57</v>
      </c>
      <c r="G147">
        <f ca="1">OFFSET(LIST!$B$3,MATCH(Tab!B147,LIST!$C$4:$C$288,0),0)</f>
        <v>4</v>
      </c>
      <c r="H147" s="2" t="str">
        <f ca="1">NoComment&amp;$F$1&amp;TEXT(F147,"00 ")&amp;$G$1&amp;TEXT(G147,"0 ")&amp;Tab!B147&amp;REPT(" ",$B$1-LEN(Tab!B147))&amp;"-- "&amp;Tab!C147&amp;REPT(" ",$C$1-LEN(Tab!C147))&amp;", "&amp;Tab!D147&amp;REPT(" ",$D$1-LEN(Tab!D147))&amp;", "&amp;Tab!E147</f>
        <v>XQX R57 C4 LINREG            -- text     , “linreg” or “nonlinreg”                                    , informs PEST that all regularisation constraints are linear</v>
      </c>
    </row>
    <row r="148" spans="2:8" x14ac:dyDescent="0.2">
      <c r="B148">
        <f>LEN(Tab!B148)</f>
        <v>11</v>
      </c>
      <c r="C148">
        <f>LEN(Tab!C148)</f>
        <v>4</v>
      </c>
      <c r="D148">
        <f>LEN(Tab!D148)</f>
        <v>26</v>
      </c>
      <c r="E148">
        <f>LEN(Tab!E148)</f>
        <v>128</v>
      </c>
      <c r="F148">
        <f ca="1">OFFSET(LIST!$A$3,MATCH(Tab!B148,LIST!$C$4:$C$288,0),0)</f>
        <v>57</v>
      </c>
      <c r="G148">
        <f ca="1">OFFSET(LIST!$B$3,MATCH(Tab!B148,LIST!$C$4:$C$288,0),0)</f>
        <v>5</v>
      </c>
      <c r="H148" s="2" t="str">
        <f ca="1">NoComment&amp;$F$1&amp;TEXT(F148,"00 ")&amp;$G$1&amp;TEXT(G148,"0 ")&amp;Tab!B148&amp;REPT(" ",$B$1-LEN(Tab!B148))&amp;"-- "&amp;Tab!C148&amp;REPT(" ",$C$1-LEN(Tab!C148))&amp;", "&amp;Tab!D148&amp;REPT(" ",$D$1-LEN(Tab!D148))&amp;", "&amp;Tab!E148</f>
        <v>XQX R57 C5 REGCONTINUE       -- text     , “continue” or “nocontinue”                                 , instructs PEST to continue minimising regularisation objective function even if measurement objective function less than PHIMLIM</v>
      </c>
    </row>
    <row r="149" spans="2:8" x14ac:dyDescent="0.2">
      <c r="B149">
        <f>LEN(Tab!B149)</f>
        <v>5</v>
      </c>
      <c r="C149">
        <f>LEN(Tab!C149)</f>
        <v>4</v>
      </c>
      <c r="D149">
        <f>LEN(Tab!D149)</f>
        <v>16</v>
      </c>
      <c r="E149">
        <f>LEN(Tab!E149)</f>
        <v>46</v>
      </c>
      <c r="F149">
        <f ca="1">OFFSET(LIST!$A$3,MATCH(Tab!B149,LIST!$C$4:$C$288,0),0)</f>
        <v>58</v>
      </c>
      <c r="G149">
        <f ca="1">OFFSET(LIST!$B$3,MATCH(Tab!B149,LIST!$C$4:$C$288,0),0)</f>
        <v>1</v>
      </c>
      <c r="H149" s="2" t="str">
        <f ca="1">NoComment&amp;$F$1&amp;TEXT(F149,"00 ")&amp;$G$1&amp;TEXT(G149,"0 ")&amp;Tab!B149&amp;REPT(" ",$B$1-LEN(Tab!B149))&amp;"-- "&amp;Tab!C149&amp;REPT(" ",$C$1-LEN(Tab!C149))&amp;", "&amp;Tab!D149&amp;REPT(" ",$D$1-LEN(Tab!D149))&amp;", "&amp;Tab!E149</f>
        <v>XQX R58 C1 WFFAC             -- real     , greater than one                                           , regularisation weight factor adjustment factor</v>
      </c>
    </row>
    <row r="150" spans="2:8" x14ac:dyDescent="0.2">
      <c r="B150">
        <f>LEN(Tab!B150)</f>
        <v>5</v>
      </c>
      <c r="C150">
        <f>LEN(Tab!C150)</f>
        <v>4</v>
      </c>
      <c r="D150">
        <f>LEN(Tab!D150)</f>
        <v>17</v>
      </c>
      <c r="E150">
        <f>LEN(Tab!E150)</f>
        <v>54</v>
      </c>
      <c r="F150">
        <f ca="1">OFFSET(LIST!$A$3,MATCH(Tab!B150,LIST!$C$4:$C$288,0),0)</f>
        <v>58</v>
      </c>
      <c r="G150">
        <f ca="1">OFFSET(LIST!$B$3,MATCH(Tab!B150,LIST!$C$4:$C$288,0),0)</f>
        <v>2</v>
      </c>
      <c r="H150" s="2" t="str">
        <f ca="1">NoComment&amp;$F$1&amp;TEXT(F150,"00 ")&amp;$G$1&amp;TEXT(G150,"0 ")&amp;Tab!B150&amp;REPT(" ",$B$1-LEN(Tab!B150))&amp;"-- "&amp;Tab!C150&amp;REPT(" ",$C$1-LEN(Tab!C150))&amp;", "&amp;Tab!D150&amp;REPT(" ",$D$1-LEN(Tab!D150))&amp;", "&amp;Tab!E150</f>
        <v>XQX R58 C2 WFTOL             -- real     , greater than zero                                          , convergence criterion for regularisation weight factor</v>
      </c>
    </row>
    <row r="151" spans="2:8" x14ac:dyDescent="0.2">
      <c r="B151">
        <f>LEN(Tab!B151)</f>
        <v>7</v>
      </c>
      <c r="C151">
        <f>LEN(Tab!C151)</f>
        <v>7</v>
      </c>
      <c r="D151">
        <f>LEN(Tab!D151)</f>
        <v>18</v>
      </c>
      <c r="E151">
        <f>LEN(Tab!E151)</f>
        <v>177</v>
      </c>
      <c r="F151">
        <f ca="1">OFFSET(LIST!$A$3,MATCH(Tab!B151,LIST!$C$4:$C$288,0),0)</f>
        <v>58</v>
      </c>
      <c r="G151">
        <f ca="1">OFFSET(LIST!$B$3,MATCH(Tab!B151,LIST!$C$4:$C$288,0),0)</f>
        <v>3</v>
      </c>
      <c r="H151" s="2" t="str">
        <f ca="1">NoComment&amp;$F$1&amp;TEXT(F151,"00 ")&amp;$G$1&amp;TEXT(G151,"0 ")&amp;Tab!B151&amp;REPT(" ",$B$1-LEN(Tab!B151))&amp;"-- "&amp;Tab!C151&amp;REPT(" ",$C$1-LEN(Tab!C151))&amp;", "&amp;Tab!D151&amp;REPT(" ",$D$1-LEN(Tab!D151))&amp;", "&amp;Tab!E151</f>
        <v>XQX R58 C3 IREGADJ           -- integer  , 0, 1, 2, 3, 4 or 5                                         , instructs PEST to perform inter-regularisation group weight factor adjustment, or to compute new relative weights for regularisation observations and prior information equations</v>
      </c>
    </row>
    <row r="152" spans="2:8" x14ac:dyDescent="0.2">
      <c r="B152">
        <f>LEN(Tab!B152)</f>
        <v>10</v>
      </c>
      <c r="C152">
        <f>LEN(Tab!C152)</f>
        <v>7</v>
      </c>
      <c r="D152">
        <f>LEN(Tab!D152)</f>
        <v>12</v>
      </c>
      <c r="E152">
        <f>LEN(Tab!E152)</f>
        <v>102</v>
      </c>
      <c r="F152">
        <f ca="1">OFFSET(LIST!$A$3,MATCH(Tab!B152,LIST!$C$4:$C$288,0),0)</f>
        <v>58</v>
      </c>
      <c r="G152">
        <f ca="1">OFFSET(LIST!$B$3,MATCH(Tab!B152,LIST!$C$4:$C$288,0),0)</f>
        <v>4</v>
      </c>
      <c r="H152" s="2" t="str">
        <f ca="1">NoComment&amp;$F$1&amp;TEXT(F152,"00 ")&amp;$G$1&amp;TEXT(G152,"0 ")&amp;Tab!B152&amp;REPT(" ",$B$1-LEN(Tab!B152))&amp;"-- "&amp;Tab!C152&amp;REPT(" ",$C$1-LEN(Tab!C152))&amp;", "&amp;Tab!D152&amp;REPT(" ",$D$1-LEN(Tab!D152))&amp;", "&amp;Tab!E152</f>
        <v>XQX R58 C4 NOPTREGADJ        -- integer  , 1 or greater                                               , the optimisation iteration interval for re- calculation of regularisation weights if IREGADJ is 4 or 5</v>
      </c>
    </row>
    <row r="153" spans="2:8" x14ac:dyDescent="0.2">
      <c r="B153">
        <f>LEN(Tab!B153)</f>
        <v>12</v>
      </c>
      <c r="C153">
        <f>LEN(Tab!C153)</f>
        <v>4</v>
      </c>
      <c r="D153">
        <f>LEN(Tab!D153)</f>
        <v>30</v>
      </c>
      <c r="E153">
        <f>LEN(Tab!E153)</f>
        <v>118</v>
      </c>
      <c r="F153">
        <f ca="1">OFFSET(LIST!$A$3,MATCH(Tab!B153,LIST!$C$4:$C$288,0),0)</f>
        <v>58</v>
      </c>
      <c r="G153">
        <f ca="1">OFFSET(LIST!$B$3,MATCH(Tab!B153,LIST!$C$4:$C$288,0),0)</f>
        <v>5</v>
      </c>
      <c r="H153" s="2" t="str">
        <f ca="1">NoComment&amp;$F$1&amp;TEXT(F153,"00 ")&amp;$G$1&amp;TEXT(G153,"0 ")&amp;Tab!B153&amp;REPT(" ",$B$1-LEN(Tab!B153))&amp;"-- "&amp;Tab!C153&amp;REPT(" ",$C$1-LEN(Tab!C153))&amp;", "&amp;Tab!D153&amp;REPT(" ",$D$1-LEN(Tab!D153))&amp;", "&amp;Tab!E153</f>
        <v>XQX R58 C5 REGWEIGHTRAT      -- real     , absolute value of 1 or greater                             , the ratio of highest to lowest regularisation weight; spread is logarithmic with null space projection if set negative</v>
      </c>
    </row>
    <row r="154" spans="2:8" x14ac:dyDescent="0.2">
      <c r="B154">
        <f>LEN(Tab!B154)</f>
        <v>13</v>
      </c>
      <c r="C154">
        <f>LEN(Tab!C154)</f>
        <v>4</v>
      </c>
      <c r="D154">
        <f>LEN(Tab!D154)</f>
        <v>33</v>
      </c>
      <c r="E154">
        <f>LEN(Tab!E154)</f>
        <v>139</v>
      </c>
      <c r="F154">
        <f ca="1">OFFSET(LIST!$A$3,MATCH(Tab!B154,LIST!$C$4:$C$288,0),0)</f>
        <v>58</v>
      </c>
      <c r="G154">
        <f ca="1">OFFSET(LIST!$B$3,MATCH(Tab!B154,LIST!$C$4:$C$288,0),0)</f>
        <v>6</v>
      </c>
      <c r="H154" s="2" t="str">
        <f ca="1">NoComment&amp;$F$1&amp;TEXT(F154,"00 ")&amp;$G$1&amp;TEXT(G154,"0 ")&amp;Tab!B154&amp;REPT(" ",$B$1-LEN(Tab!B154))&amp;"-- "&amp;Tab!C154&amp;REPT(" ",$C$1-LEN(Tab!C154))&amp;", "&amp;Tab!D154&amp;REPT(" ",$D$1-LEN(Tab!D154))&amp;", "&amp;Tab!E154</f>
        <v>XQX R58 C6 REGSINGTHRESH     -- real     , less than 1 and greater than zero                          , singular value of XtQX (as factor of highest singular value) at which use of higher regularisation weights commences if IREGADJ is set to 5</v>
      </c>
    </row>
    <row r="155" spans="2:8" x14ac:dyDescent="0.2">
      <c r="B155">
        <f>LEN(Tab!B155)</f>
        <v>15</v>
      </c>
      <c r="C155">
        <f>LEN(Tab!C155)</f>
        <v>4</v>
      </c>
      <c r="D155">
        <f>LEN(Tab!D155)</f>
        <v>21</v>
      </c>
      <c r="E155">
        <f>LEN(Tab!E155)</f>
        <v>97</v>
      </c>
      <c r="F155">
        <f ca="1">OFFSET(LIST!$A$3,MATCH(Tab!B155,LIST!$C$4:$C$288,0),0)</f>
        <v>60</v>
      </c>
      <c r="G155">
        <f ca="1">OFFSET(LIST!$B$3,MATCH(Tab!B155,LIST!$C$4:$C$288,0),0)</f>
        <v>1</v>
      </c>
      <c r="H155" s="2" t="str">
        <f ca="1">NoComment&amp;$F$1&amp;TEXT(F155,"00 ")&amp;$G$1&amp;TEXT(G155,"0 ")&amp;Tab!B155&amp;REPT(" ",$B$1-LEN(Tab!B155))&amp;"-- "&amp;Tab!C155&amp;REPT(" ",$C$1-LEN(Tab!C155))&amp;", "&amp;Tab!D155&amp;REPT(" ",$D$1-LEN(Tab!D155))&amp;", "&amp;Tab!E155</f>
        <v>XQX R60 C1 PARETO_OBSGROUP   -- text     , 12 characters or less                                      , name of observation group whose weights are subject to multiplication by a variable weight factor</v>
      </c>
    </row>
    <row r="156" spans="2:8" x14ac:dyDescent="0.2">
      <c r="B156">
        <f>LEN(Tab!B156)</f>
        <v>18</v>
      </c>
      <c r="C156">
        <f>LEN(Tab!C156)</f>
        <v>4</v>
      </c>
      <c r="D156">
        <f>LEN(Tab!D156)</f>
        <v>15</v>
      </c>
      <c r="E156">
        <f>LEN(Tab!E156)</f>
        <v>58</v>
      </c>
      <c r="F156">
        <f ca="1">OFFSET(LIST!$A$3,MATCH(Tab!B156,LIST!$C$4:$C$288,0),0)</f>
        <v>61</v>
      </c>
      <c r="G156">
        <f ca="1">OFFSET(LIST!$B$3,MATCH(Tab!B156,LIST!$C$4:$C$288,0),0)</f>
        <v>1</v>
      </c>
      <c r="H156" s="2" t="str">
        <f ca="1">NoComment&amp;$F$1&amp;TEXT(F156,"00 ")&amp;$G$1&amp;TEXT(G156,"0 ")&amp;Tab!B156&amp;REPT(" ",$B$1-LEN(Tab!B156))&amp;"-- "&amp;Tab!C156&amp;REPT(" ",$C$1-LEN(Tab!C156))&amp;", "&amp;Tab!D156&amp;REPT(" ",$D$1-LEN(Tab!D156))&amp;", "&amp;Tab!E156</f>
        <v>XQX R61 C1 PARETO_WTFAC_START-- real     , zero or greater                                            , initial weight factor for user-specified observation group</v>
      </c>
    </row>
    <row r="157" spans="2:8" x14ac:dyDescent="0.2">
      <c r="B157">
        <f>LEN(Tab!B157)</f>
        <v>16</v>
      </c>
      <c r="C157">
        <f>LEN(Tab!C157)</f>
        <v>4</v>
      </c>
      <c r="D157">
        <f>LEN(Tab!D157)</f>
        <v>31</v>
      </c>
      <c r="E157">
        <f>LEN(Tab!E157)</f>
        <v>56</v>
      </c>
      <c r="F157">
        <f ca="1">OFFSET(LIST!$A$3,MATCH(Tab!B157,LIST!$C$4:$C$288,0),0)</f>
        <v>61</v>
      </c>
      <c r="G157">
        <f ca="1">OFFSET(LIST!$B$3,MATCH(Tab!B157,LIST!$C$4:$C$288,0),0)</f>
        <v>2</v>
      </c>
      <c r="H157" s="2" t="str">
        <f ca="1">NoComment&amp;$F$1&amp;TEXT(F157,"00 ")&amp;$G$1&amp;TEXT(G157,"0 ")&amp;Tab!B157&amp;REPT(" ",$B$1-LEN(Tab!B157))&amp;"-- "&amp;Tab!C157&amp;REPT(" ",$C$1-LEN(Tab!C157))&amp;", "&amp;Tab!D157&amp;REPT(" ",$D$1-LEN(Tab!D157))&amp;", "&amp;Tab!E157</f>
        <v>XQX R61 C2 PARETO_WTFAC_FIN  -- real     , greater than PARETO_WTFAC_START                            , final weight factor for user-specified observation group</v>
      </c>
    </row>
    <row r="158" spans="2:8" x14ac:dyDescent="0.2">
      <c r="B158">
        <f>LEN(Tab!B158)</f>
        <v>13</v>
      </c>
      <c r="C158">
        <f>LEN(Tab!C158)</f>
        <v>7</v>
      </c>
      <c r="D158">
        <f>LEN(Tab!D158)</f>
        <v>17</v>
      </c>
      <c r="E158">
        <f>LEN(Tab!E158)</f>
        <v>71</v>
      </c>
      <c r="F158">
        <f ca="1">OFFSET(LIST!$A$3,MATCH(Tab!B158,LIST!$C$4:$C$288,0),0)</f>
        <v>61</v>
      </c>
      <c r="G158">
        <f ca="1">OFFSET(LIST!$B$3,MATCH(Tab!B158,LIST!$C$4:$C$288,0),0)</f>
        <v>3</v>
      </c>
      <c r="H158" s="2" t="str">
        <f ca="1">NoComment&amp;$F$1&amp;TEXT(F158,"00 ")&amp;$G$1&amp;TEXT(G158,"0 ")&amp;Tab!B158&amp;REPT(" ",$B$1-LEN(Tab!B158))&amp;"-- "&amp;Tab!C158&amp;REPT(" ",$C$1-LEN(Tab!C158))&amp;", "&amp;Tab!D158&amp;REPT(" ",$D$1-LEN(Tab!D158))&amp;", "&amp;Tab!E158</f>
        <v>XQX R61 C3 NUM_WTFAC_INC     -- integer  , greater than zero                                          , number of weight factor increments to employ in traversing Pareto front</v>
      </c>
    </row>
    <row r="159" spans="2:8" x14ac:dyDescent="0.2">
      <c r="B159">
        <f>LEN(Tab!B159)</f>
        <v>14</v>
      </c>
      <c r="C159">
        <f>LEN(Tab!C159)</f>
        <v>7</v>
      </c>
      <c r="D159">
        <f>LEN(Tab!D159)</f>
        <v>15</v>
      </c>
      <c r="E159">
        <f>LEN(Tab!E159)</f>
        <v>75</v>
      </c>
      <c r="F159">
        <f ca="1">OFFSET(LIST!$A$3,MATCH(Tab!B159,LIST!$C$4:$C$288,0),0)</f>
        <v>62</v>
      </c>
      <c r="G159">
        <f ca="1">OFFSET(LIST!$B$3,MATCH(Tab!B159,LIST!$C$4:$C$288,0),0)</f>
        <v>1</v>
      </c>
      <c r="H159" s="2" t="str">
        <f ca="1">NoComment&amp;$F$1&amp;TEXT(F159,"00 ")&amp;$G$1&amp;TEXT(G159,"0 ")&amp;Tab!B159&amp;REPT(" ",$B$1-LEN(Tab!B159))&amp;"-- "&amp;Tab!C159&amp;REPT(" ",$C$1-LEN(Tab!C159))&amp;", "&amp;Tab!D159&amp;REPT(" ",$D$1-LEN(Tab!D159))&amp;", "&amp;Tab!E159</f>
        <v>XQX R62 C1 NUM_ITER_START    -- integer  , zero or greater                                            , number of optimisation iterations to employ when using intial weight factor</v>
      </c>
    </row>
    <row r="160" spans="2:8" x14ac:dyDescent="0.2">
      <c r="B160">
        <f>LEN(Tab!B160)</f>
        <v>12</v>
      </c>
      <c r="C160">
        <f>LEN(Tab!C160)</f>
        <v>7</v>
      </c>
      <c r="D160">
        <f>LEN(Tab!D160)</f>
        <v>17</v>
      </c>
      <c r="E160">
        <f>LEN(Tab!E160)</f>
        <v>122</v>
      </c>
      <c r="F160">
        <f ca="1">OFFSET(LIST!$A$3,MATCH(Tab!B160,LIST!$C$4:$C$288,0),0)</f>
        <v>62</v>
      </c>
      <c r="G160">
        <f ca="1">OFFSET(LIST!$B$3,MATCH(Tab!B160,LIST!$C$4:$C$288,0),0)</f>
        <v>2</v>
      </c>
      <c r="H160" s="2" t="str">
        <f ca="1">NoComment&amp;$F$1&amp;TEXT(F160,"00 ")&amp;$G$1&amp;TEXT(G160,"0 ")&amp;Tab!B160&amp;REPT(" ",$B$1-LEN(Tab!B160))&amp;"-- "&amp;Tab!C160&amp;REPT(" ",$C$1-LEN(Tab!C160))&amp;", "&amp;Tab!D160&amp;REPT(" ",$D$1-LEN(Tab!D160))&amp;", "&amp;Tab!E160</f>
        <v>XQX R62 C2 NUM_ITER_GEN      -- integer  , greater than zero                                          , number of optimization iterations to employ when using any weight factor other than PARETO_WTFAC_START or PARETO_WTFAC_FIN</v>
      </c>
    </row>
    <row r="161" spans="2:8" x14ac:dyDescent="0.2">
      <c r="B161">
        <f>LEN(Tab!B161)</f>
        <v>12</v>
      </c>
      <c r="C161">
        <f>LEN(Tab!C161)</f>
        <v>7</v>
      </c>
      <c r="D161">
        <f>LEN(Tab!D161)</f>
        <v>15</v>
      </c>
      <c r="E161">
        <f>LEN(Tab!E161)</f>
        <v>74</v>
      </c>
      <c r="F161">
        <f ca="1">OFFSET(LIST!$A$3,MATCH(Tab!B161,LIST!$C$4:$C$288,0),0)</f>
        <v>62</v>
      </c>
      <c r="G161">
        <f ca="1">OFFSET(LIST!$B$3,MATCH(Tab!B161,LIST!$C$4:$C$288,0),0)</f>
        <v>3</v>
      </c>
      <c r="H161" s="2" t="str">
        <f ca="1">NoComment&amp;$F$1&amp;TEXT(F161,"00 ")&amp;$G$1&amp;TEXT(G161,"0 ")&amp;Tab!B161&amp;REPT(" ",$B$1-LEN(Tab!B161))&amp;"-- "&amp;Tab!C161&amp;REPT(" ",$C$1-LEN(Tab!C161))&amp;", "&amp;Tab!D161&amp;REPT(" ",$D$1-LEN(Tab!D161))&amp;", "&amp;Tab!E161</f>
        <v>XQX R62 C3 NUM_ITER_FIN      -- integer  , zero or greater                                            , number of optimization iterations to employ when using final weight factor</v>
      </c>
    </row>
    <row r="162" spans="2:8" x14ac:dyDescent="0.2">
      <c r="B162">
        <f>LEN(Tab!B162)</f>
        <v>8</v>
      </c>
      <c r="C162">
        <f>LEN(Tab!C162)</f>
        <v>7</v>
      </c>
      <c r="D162">
        <f>LEN(Tab!D162)</f>
        <v>11</v>
      </c>
      <c r="E162">
        <f>LEN(Tab!E162)</f>
        <v>96</v>
      </c>
      <c r="F162">
        <f ca="1">OFFSET(LIST!$A$3,MATCH(Tab!B162,LIST!$C$4:$C$288,0),0)</f>
        <v>63</v>
      </c>
      <c r="G162">
        <f ca="1">OFFSET(LIST!$B$3,MATCH(Tab!B162,LIST!$C$4:$C$288,0),0)</f>
        <v>1</v>
      </c>
      <c r="H162" s="2" t="str">
        <f ca="1">NoComment&amp;$F$1&amp;TEXT(F162,"00 ")&amp;$G$1&amp;TEXT(G162,"0 ")&amp;Tab!B162&amp;REPT(" ",$B$1-LEN(Tab!B162))&amp;"-- "&amp;Tab!C162&amp;REPT(" ",$C$1-LEN(Tab!C162))&amp;", "&amp;Tab!D162&amp;REPT(" ",$D$1-LEN(Tab!D162))&amp;", "&amp;Tab!E162</f>
        <v>XQX R63 C1 ALT_TERM          -- integer  , zero or one                                                , set to one in order to activate PEST termination determined by value of a specified model output</v>
      </c>
    </row>
    <row r="163" spans="2:8" x14ac:dyDescent="0.2">
      <c r="B163">
        <f>LEN(Tab!B163)</f>
        <v>8</v>
      </c>
      <c r="C163">
        <f>LEN(Tab!C163)</f>
        <v>4</v>
      </c>
      <c r="D163">
        <f>LEN(Tab!D163)</f>
        <v>21</v>
      </c>
      <c r="E163">
        <f>LEN(Tab!E163)</f>
        <v>155</v>
      </c>
      <c r="F163">
        <f ca="1">OFFSET(LIST!$A$3,MATCH(Tab!B163,LIST!$C$4:$C$288,0),0)</f>
        <v>64</v>
      </c>
      <c r="G163">
        <f ca="1">OFFSET(LIST!$B$3,MATCH(Tab!B163,LIST!$C$4:$C$288,0),0)</f>
        <v>1</v>
      </c>
      <c r="H163" s="2" t="str">
        <f ca="1">NoComment&amp;$F$1&amp;TEXT(F163,"00 ")&amp;$G$1&amp;TEXT(G163,"0 ")&amp;Tab!B163&amp;REPT(" ",$B$1-LEN(Tab!B163))&amp;"-- "&amp;Tab!C163&amp;REPT(" ",$C$1-LEN(Tab!C163))&amp;", "&amp;Tab!D163&amp;REPT(" ",$D$1-LEN(Tab!D163))&amp;", "&amp;Tab!E163</f>
        <v>XQX R64 C1 OBS_TERM          -- text     , 20 characters or less                                      , the name of an observation cited in the “observation data” section of the PEST control file whose value will be monitored for possible PEST run termination</v>
      </c>
    </row>
    <row r="164" spans="2:8" x14ac:dyDescent="0.2">
      <c r="B164">
        <f>LEN(Tab!B164)</f>
        <v>14</v>
      </c>
      <c r="C164">
        <f>LEN(Tab!C164)</f>
        <v>4</v>
      </c>
      <c r="D164">
        <f>LEN(Tab!D164)</f>
        <v>18</v>
      </c>
      <c r="E164">
        <f>LEN(Tab!E164)</f>
        <v>113</v>
      </c>
      <c r="F164">
        <f ca="1">OFFSET(LIST!$A$3,MATCH(Tab!B164,LIST!$C$4:$C$288,0),0)</f>
        <v>64</v>
      </c>
      <c r="G164">
        <f ca="1">OFFSET(LIST!$B$3,MATCH(Tab!B164,LIST!$C$4:$C$288,0),0)</f>
        <v>2</v>
      </c>
      <c r="H164" s="2" t="str">
        <f ca="1">NoComment&amp;$F$1&amp;TEXT(F164,"00 ")&amp;$G$1&amp;TEXT(G164,"0 ")&amp;Tab!B164&amp;REPT(" ",$B$1-LEN(Tab!B164))&amp;"-- "&amp;Tab!C164&amp;REPT(" ",$C$1-LEN(Tab!C164))&amp;", "&amp;Tab!D164&amp;REPT(" ",$D$1-LEN(Tab!D164))&amp;", "&amp;Tab!E164</f>
        <v>XQX R64 C2 ABOVE_OR_BELOW    -- text     , “above” or “below”                                         , determines whether the monitored model output must be above or below the threshold to precipitate run termination</v>
      </c>
    </row>
    <row r="165" spans="2:8" x14ac:dyDescent="0.2">
      <c r="B165">
        <f>LEN(Tab!B165)</f>
        <v>10</v>
      </c>
      <c r="C165">
        <f>LEN(Tab!C165)</f>
        <v>4</v>
      </c>
      <c r="D165">
        <f>LEN(Tab!D165)</f>
        <v>10</v>
      </c>
      <c r="E165">
        <f>LEN(Tab!E165)</f>
        <v>94</v>
      </c>
      <c r="F165">
        <f ca="1">OFFSET(LIST!$A$3,MATCH(Tab!B165,LIST!$C$4:$C$288,0),0)</f>
        <v>64</v>
      </c>
      <c r="G165">
        <f ca="1">OFFSET(LIST!$B$3,MATCH(Tab!B165,LIST!$C$4:$C$288,0),0)</f>
        <v>3</v>
      </c>
      <c r="H165" s="2" t="str">
        <f ca="1">NoComment&amp;$F$1&amp;TEXT(F165,"00 ")&amp;$G$1&amp;TEXT(G165,"0 ")&amp;Tab!B165&amp;REPT(" ",$B$1-LEN(Tab!B165))&amp;"-- "&amp;Tab!C165&amp;REPT(" ",$C$1-LEN(Tab!C165))&amp;", "&amp;Tab!D165&amp;REPT(" ",$D$1-LEN(Tab!D165))&amp;", "&amp;Tab!E165</f>
        <v>XQX R64 C3 OBS_THRESH        -- real     , any number                                                 , value that monitored model output must exceed or undercut to precipitate model run termination</v>
      </c>
    </row>
    <row r="166" spans="2:8" x14ac:dyDescent="0.2">
      <c r="B166">
        <f>LEN(Tab!B166)</f>
        <v>11</v>
      </c>
      <c r="C166">
        <f>LEN(Tab!C166)</f>
        <v>7</v>
      </c>
      <c r="D166">
        <f>LEN(Tab!D166)</f>
        <v>15</v>
      </c>
      <c r="E166">
        <f>LEN(Tab!E166)</f>
        <v>134</v>
      </c>
      <c r="F166">
        <f ca="1">OFFSET(LIST!$A$3,MATCH(Tab!B166,LIST!$C$4:$C$288,0),0)</f>
        <v>64</v>
      </c>
      <c r="G166">
        <f ca="1">OFFSET(LIST!$B$3,MATCH(Tab!B166,LIST!$C$4:$C$288,0),0)</f>
        <v>4</v>
      </c>
      <c r="H166" s="2" t="str">
        <f ca="1">NoComment&amp;$F$1&amp;TEXT(F166,"00 ")&amp;$G$1&amp;TEXT(G166,"0 ")&amp;Tab!B166&amp;REPT(" ",$B$1-LEN(Tab!B166))&amp;"-- "&amp;Tab!C166&amp;REPT(" ",$C$1-LEN(Tab!C166))&amp;", "&amp;Tab!D166&amp;REPT(" ",$D$1-LEN(Tab!D166))&amp;", "&amp;Tab!E166</f>
        <v>XQX R64 C4 ITER_THRESH       -- integer  , zero or greater                                            , the number of optimization iterations for which the model output threshold must be exceeded or undercut to precipitate run termination</v>
      </c>
    </row>
    <row r="167" spans="2:8" x14ac:dyDescent="0.2">
      <c r="B167">
        <f>LEN(Tab!B167)</f>
        <v>11</v>
      </c>
      <c r="C167">
        <f>LEN(Tab!C167)</f>
        <v>7</v>
      </c>
      <c r="D167">
        <f>LEN(Tab!D167)</f>
        <v>12</v>
      </c>
      <c r="E167">
        <f>LEN(Tab!E167)</f>
        <v>46</v>
      </c>
      <c r="F167">
        <f ca="1">OFFSET(LIST!$A$3,MATCH(Tab!B167,LIST!$C$4:$C$288,0),0)</f>
        <v>65</v>
      </c>
      <c r="G167">
        <f ca="1">OFFSET(LIST!$B$3,MATCH(Tab!B167,LIST!$C$4:$C$288,0),0)</f>
        <v>1</v>
      </c>
      <c r="H167" s="2" t="str">
        <f ca="1">NoComment&amp;$F$1&amp;TEXT(F167,"00 ")&amp;$G$1&amp;TEXT(G167,"0 ")&amp;Tab!B167&amp;REPT(" ",$B$1-LEN(Tab!B167))&amp;"-- "&amp;Tab!C167&amp;REPT(" ",$C$1-LEN(Tab!C167))&amp;", "&amp;Tab!D167&amp;REPT(" ",$D$1-LEN(Tab!D167))&amp;", "&amp;Tab!E167</f>
        <v>XQX R65 C1 NOBS_REPORT       -- integer  , 0 or greater                                               , number of model outputs whose values to report</v>
      </c>
    </row>
    <row r="168" spans="2:8" x14ac:dyDescent="0.2">
      <c r="B168">
        <f>LEN(Tab!B168)</f>
        <v>12</v>
      </c>
      <c r="C168">
        <f>LEN(Tab!C168)</f>
        <v>4</v>
      </c>
      <c r="D168">
        <f>LEN(Tab!D168)</f>
        <v>21</v>
      </c>
      <c r="E168">
        <f>LEN(Tab!E168)</f>
        <v>123</v>
      </c>
      <c r="F168">
        <f ca="1">OFFSET(LIST!$A$3,MATCH(Tab!B168,LIST!$C$4:$C$288,0),0)</f>
        <v>66</v>
      </c>
      <c r="G168">
        <f ca="1">OFFSET(LIST!$B$3,MATCH(Tab!B168,LIST!$C$4:$C$288,0),0)</f>
        <v>3</v>
      </c>
      <c r="H168" s="2" t="str">
        <f ca="1">NoComment&amp;$F$1&amp;TEXT(F168,"00 ")&amp;$G$1&amp;TEXT(G168,"0 ")&amp;Tab!B168&amp;REPT(" ",$B$1-LEN(Tab!B168))&amp;"-- "&amp;Tab!C168&amp;REPT(" ",$C$1-LEN(Tab!C168))&amp;", "&amp;Tab!D168&amp;REPT(" ",$D$1-LEN(Tab!D168))&amp;", "&amp;Tab!E168</f>
        <v>XQX R66 C3 OBS_REPORT_N      -- text     , 20 characters or less                                      , the name of the N’th observation whose value is reported in the POD and PPD files written by PEST when run in “pareto” mode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opLeftCell="A26" workbookViewId="0">
      <selection activeCell="E3" sqref="E3:G77"/>
    </sheetView>
  </sheetViews>
  <sheetFormatPr defaultRowHeight="12.75" x14ac:dyDescent="0.2"/>
  <cols>
    <col min="2" max="2" width="6.5" bestFit="1" customWidth="1"/>
    <col min="3" max="3" width="4.5" bestFit="1" customWidth="1"/>
    <col min="4" max="4" width="83.83203125" style="6" customWidth="1"/>
    <col min="5" max="5" width="4" customWidth="1"/>
    <col min="6" max="6" width="3.1640625" bestFit="1" customWidth="1"/>
  </cols>
  <sheetData>
    <row r="1" spans="1:8" x14ac:dyDescent="0.2">
      <c r="A1">
        <f>MAX(A3:A77)+5</f>
        <v>100</v>
      </c>
      <c r="G1" s="4" t="s">
        <v>648</v>
      </c>
      <c r="H1" s="4" t="s">
        <v>649</v>
      </c>
    </row>
    <row r="2" spans="1:8" x14ac:dyDescent="0.2">
      <c r="A2" s="4" t="s">
        <v>647</v>
      </c>
      <c r="B2" s="4" t="s">
        <v>479</v>
      </c>
      <c r="C2" s="4" t="s">
        <v>428</v>
      </c>
      <c r="D2" s="6" t="s">
        <v>477</v>
      </c>
      <c r="E2" s="4" t="s">
        <v>430</v>
      </c>
      <c r="F2" s="4" t="s">
        <v>431</v>
      </c>
      <c r="G2" s="4" t="s">
        <v>480</v>
      </c>
    </row>
    <row r="3" spans="1:8" x14ac:dyDescent="0.2">
      <c r="A3">
        <f>LEN(D3)</f>
        <v>3</v>
      </c>
      <c r="B3">
        <f>MATCH(IF(LEFT(TRIM(D3),1)="*",D3,IF(ISNUMBER(FIND(" ",TRIM(D3))),TRIM(LEFT(D3,FIND(" ",TRIM(D3)))),D3)),LIST!$C$4:$C$193,0)</f>
        <v>1</v>
      </c>
      <c r="C3">
        <f ca="1">IF(ISNUMBER(B3),OFFSET(LIST!$A$3,B3,0),C2+0.1)</f>
        <v>1</v>
      </c>
      <c r="D3" s="6" t="s">
        <v>425</v>
      </c>
      <c r="E3">
        <f ca="1">C3+0.5</f>
        <v>1.5</v>
      </c>
      <c r="F3">
        <v>11</v>
      </c>
      <c r="G3" t="str">
        <f ca="1">NoComment&amp;$E$2&amp;TEXT(C3,"00 ")&amp;D3</f>
        <v>XQX R01 pcf</v>
      </c>
    </row>
    <row r="4" spans="1:8" x14ac:dyDescent="0.2">
      <c r="A4">
        <f t="shared" ref="A4:A67" si="0">LEN(D4)</f>
        <v>14</v>
      </c>
      <c r="B4">
        <f>MATCH(IF(LEFT(TRIM(D4),1)="*",D4,TRIM(LEFT(D4,FIND(" ",D4&amp;" ")))),LIST!$C$4:$C$193,0)</f>
        <v>2</v>
      </c>
      <c r="C4">
        <f ca="1">IF(ISNUMBER(B4),OFFSET(LIST!$A$3,B4,0),C3+0.1)</f>
        <v>2</v>
      </c>
      <c r="D4" s="6" t="s">
        <v>424</v>
      </c>
      <c r="E4">
        <f t="shared" ref="E4:E67" ca="1" si="1">C4+0.5</f>
        <v>2.5</v>
      </c>
      <c r="F4">
        <v>11</v>
      </c>
      <c r="G4" t="str">
        <f ca="1">NoComment&amp;$E$2&amp;TEXT(C4,"00 ")&amp;D4&amp;REPT(" ",$A$1-LEN(D4))&amp;"-- "&amp;IF(LEFT(D4,1)="*",$G$1,$H$1)</f>
        <v>XQX R02 * control data                                                                                      -- Section Heading</v>
      </c>
    </row>
    <row r="5" spans="1:8" x14ac:dyDescent="0.2">
      <c r="A5">
        <f t="shared" si="0"/>
        <v>15</v>
      </c>
      <c r="B5">
        <f>MATCH(IF(LEFT(TRIM(D5),1)="*",D5,TRIM(LEFT(D5,FIND(" ",D5&amp;" ")))),LIST!$C$4:$C$193,0)</f>
        <v>3</v>
      </c>
      <c r="C5">
        <f ca="1">IF(ISNUMBER(B5),OFFSET(LIST!$A$3,B5,0),C4+0.1)</f>
        <v>3</v>
      </c>
      <c r="D5" s="6" t="s">
        <v>432</v>
      </c>
      <c r="E5">
        <f t="shared" ca="1" si="1"/>
        <v>3.5</v>
      </c>
      <c r="F5">
        <v>11</v>
      </c>
      <c r="G5" t="str">
        <f ca="1">NoComment&amp;$E$2&amp;TEXT(C5,"00 ")&amp;D5&amp;REPT(" ",$A$1-LEN(D5))&amp;"-- "&amp;IF(LEFT(D5,1)="*",$G$1,$H$1)</f>
        <v>XQX R03 RSTFLE PESTMODE                                                                                     -- Variables</v>
      </c>
    </row>
    <row r="6" spans="1:8" x14ac:dyDescent="0.2">
      <c r="A6">
        <f t="shared" si="0"/>
        <v>43</v>
      </c>
      <c r="B6">
        <f>MATCH(IF(LEFT(TRIM(D6),1)="*",D6,TRIM(LEFT(D6,FIND(" ",D6&amp;" ")))),LIST!$C$4:$C$193,0)</f>
        <v>5</v>
      </c>
      <c r="C6">
        <f ca="1">IF(ISNUMBER(B6),OFFSET(LIST!$A$3,B6,0),C5+0.1)</f>
        <v>4</v>
      </c>
      <c r="D6" s="6" t="s">
        <v>433</v>
      </c>
      <c r="E6">
        <f t="shared" ca="1" si="1"/>
        <v>4.5</v>
      </c>
      <c r="F6">
        <v>11</v>
      </c>
      <c r="G6" t="str">
        <f ca="1">NoComment&amp;$E$2&amp;TEXT(C6,"00 ")&amp;D6&amp;REPT(" ",$A$1-LEN(D6))&amp;"-- "&amp;IF(LEFT(D6,1)="*",$G$1,$H$1)</f>
        <v>XQX R04 NPAR NOBS NPARGP NPRIOR NOBSGP [MAXCOMPDIM]                                                         -- Variables</v>
      </c>
    </row>
    <row r="7" spans="1:8" x14ac:dyDescent="0.2">
      <c r="A7">
        <f t="shared" si="0"/>
        <v>55</v>
      </c>
      <c r="B7">
        <f>MATCH(IF(LEFT(TRIM(D7),1)="*",D7,TRIM(LEFT(D7,FIND(" ",D7&amp;" ")))),LIST!$C$4:$C$193,0)</f>
        <v>11</v>
      </c>
      <c r="C7">
        <f ca="1">IF(ISNUMBER(B7),OFFSET(LIST!$A$3,B7,0),C6+0.1)</f>
        <v>5</v>
      </c>
      <c r="D7" s="6" t="s">
        <v>434</v>
      </c>
      <c r="E7">
        <f t="shared" ca="1" si="1"/>
        <v>5.5</v>
      </c>
      <c r="F7">
        <v>11</v>
      </c>
      <c r="G7" t="str">
        <f ca="1">NoComment&amp;$E$2&amp;TEXT(C7,"00 ")&amp;D7&amp;REPT(" ",$A$1-LEN(D7))&amp;"-- "&amp;IF(LEFT(D7,1)="*",$G$1,$H$1)</f>
        <v>XQX R05 NTPLFLE NINSFLE PRECIS DPOINT [NUMCOM JACFILE MESSFILE]                                             -- Variables</v>
      </c>
    </row>
    <row r="8" spans="1:8" x14ac:dyDescent="0.2">
      <c r="A8">
        <f t="shared" si="0"/>
        <v>68</v>
      </c>
      <c r="B8">
        <f>MATCH(IF(LEFT(TRIM(D8),1)="*",D8,TRIM(LEFT(D8,FIND(" ",D8&amp;" ")))),LIST!$C$4:$C$193,0)</f>
        <v>18</v>
      </c>
      <c r="C8">
        <f ca="1">IF(ISNUMBER(B8),OFFSET(LIST!$A$3,B8,0),C7+0.1)</f>
        <v>6</v>
      </c>
      <c r="D8" s="6" t="s">
        <v>435</v>
      </c>
      <c r="E8">
        <f t="shared" ca="1" si="1"/>
        <v>6.5</v>
      </c>
      <c r="F8">
        <v>11</v>
      </c>
      <c r="G8" t="str">
        <f ca="1">NoComment&amp;$E$2&amp;TEXT(C8,"00 ")&amp;D8&amp;REPT(" ",$A$1-LEN(D8))&amp;"-- "&amp;IF(LEFT(D8,1)="*",$G$1,$H$1)</f>
        <v>XQX R06 RLAMBDA1 RLAMFAC PHIRATSUF PHIREDLAM NUMLAM [JACUPDATE] [LAMFORGIVE]                                -- Variables</v>
      </c>
    </row>
    <row r="9" spans="1:8" x14ac:dyDescent="0.2">
      <c r="A9">
        <f t="shared" si="0"/>
        <v>51</v>
      </c>
      <c r="B9">
        <f>MATCH(IF(LEFT(TRIM(D9),1)="*",D9,TRIM(LEFT(D9,FIND(" ",D9&amp;" ")))),LIST!$C$4:$C$193,0)</f>
        <v>25</v>
      </c>
      <c r="C9">
        <f ca="1">IF(ISNUMBER(B9),OFFSET(LIST!$A$3,B9,0),C8+0.1)</f>
        <v>7</v>
      </c>
      <c r="D9" s="6" t="s">
        <v>436</v>
      </c>
      <c r="E9">
        <f t="shared" ca="1" si="1"/>
        <v>7.5</v>
      </c>
      <c r="F9">
        <v>11</v>
      </c>
      <c r="G9" t="str">
        <f ca="1">NoComment&amp;$E$2&amp;TEXT(C9,"00 ")&amp;D9&amp;REPT(" ",$A$1-LEN(D9))&amp;"-- "&amp;IF(LEFT(D9,1)="*",$G$1,$H$1)</f>
        <v>XQX R07 RELPARMAX FACPARMAX FACORIG [IBOUNDSTICK UPVECBEND]                                                 -- Variables</v>
      </c>
    </row>
    <row r="10" spans="1:8" x14ac:dyDescent="0.2">
      <c r="A10">
        <f t="shared" si="0"/>
        <v>54</v>
      </c>
      <c r="B10">
        <f>MATCH(IF(LEFT(TRIM(D10),1)="*",D10,TRIM(LEFT(D10,FIND(" ",D10&amp;" ")))),LIST!$C$4:$C$193,0)</f>
        <v>30</v>
      </c>
      <c r="C10">
        <f ca="1">IF(ISNUMBER(B10),OFFSET(LIST!$A$3,B10,0),C9+0.1)</f>
        <v>8</v>
      </c>
      <c r="D10" s="6" t="s">
        <v>437</v>
      </c>
      <c r="E10">
        <f t="shared" ca="1" si="1"/>
        <v>8.5</v>
      </c>
      <c r="F10">
        <v>11</v>
      </c>
      <c r="G10" t="str">
        <f ca="1">NoComment&amp;$E$2&amp;TEXT(C10,"00 ")&amp;D10&amp;REPT(" ",$A$1-LEN(D10))&amp;"-- "&amp;IF(LEFT(D10,1)="*",$G$1,$H$1)</f>
        <v>XQX R08 PHIREDSWH [NOPTSWITCH] [SPLITSWH] [DOAUI] [DOSENREUSE]                                              -- Variables</v>
      </c>
    </row>
    <row r="11" spans="1:8" x14ac:dyDescent="0.2">
      <c r="A11">
        <f t="shared" si="0"/>
        <v>92</v>
      </c>
      <c r="B11">
        <f>MATCH(IF(LEFT(TRIM(D11),1)="*",D11,TRIM(LEFT(D11,FIND(" ",D11&amp;" ")))),LIST!$C$4:$C$193,0)</f>
        <v>35</v>
      </c>
      <c r="C11">
        <f ca="1">IF(ISNUMBER(B11),OFFSET(LIST!$A$3,B11,0),C10+0.1)</f>
        <v>9</v>
      </c>
      <c r="D11" s="6" t="s">
        <v>438</v>
      </c>
      <c r="E11">
        <f t="shared" ca="1" si="1"/>
        <v>9.5</v>
      </c>
      <c r="F11">
        <v>11</v>
      </c>
      <c r="G11" t="str">
        <f ca="1">NoComment&amp;$E$2&amp;TEXT(C11,"00 ")&amp;D11&amp;REPT(" ",$A$1-LEN(D11))&amp;"-- "&amp;IF(LEFT(D11,1)="*",$G$1,$H$1)</f>
        <v>XQX R09 NOPTMAX PHIREDSTP NPHISTP NPHINORED RELPARSTP NRELPAR [PHISTOPTHRESH] [LASTRUN] [PHIABANDON]        -- Variables</v>
      </c>
    </row>
    <row r="12" spans="1:8" x14ac:dyDescent="0.2">
      <c r="A12">
        <f t="shared" si="0"/>
        <v>83</v>
      </c>
      <c r="B12">
        <f>MATCH(IF(LEFT(TRIM(D12),1)="*",D12,TRIM(LEFT(D12,FIND(" ",D12&amp;" ")))),LIST!$C$4:$C$193,0)</f>
        <v>44</v>
      </c>
      <c r="C12">
        <f ca="1">IF(ISNUMBER(B12),OFFSET(LIST!$A$3,B12,0),C11+0.1)</f>
        <v>10</v>
      </c>
      <c r="D12" s="6" t="s">
        <v>439</v>
      </c>
      <c r="E12">
        <f t="shared" ca="1" si="1"/>
        <v>10.5</v>
      </c>
      <c r="F12">
        <v>11</v>
      </c>
      <c r="G12" t="str">
        <f ca="1">NoComment&amp;$E$2&amp;TEXT(C12,"00 ")&amp;D12&amp;REPT(" ",$A$1-LEN(D12))&amp;"-- "&amp;IF(LEFT(D12,1)="*",$G$1,$H$1)</f>
        <v>XQX R10 ICOV ICOR IEIG [IRES] [JCOSAVE] [VERBOSEREC] [JCOSAVEITN] [REISAVEITN] [PARSAVEITN]                 -- Variables</v>
      </c>
    </row>
    <row r="13" spans="1:8" x14ac:dyDescent="0.2">
      <c r="A13">
        <f t="shared" si="0"/>
        <v>29</v>
      </c>
      <c r="B13">
        <f>MATCH(IF(LEFT(TRIM(D13),1)="*",D13,TRIM(LEFT(D13,FIND(" ",D13&amp;" ")))),LIST!$C$4:$C$193,0)</f>
        <v>53</v>
      </c>
      <c r="C13">
        <f ca="1">IF(ISNUMBER(B13),OFFSET(LIST!$A$3,B13,0),C12+0.1)</f>
        <v>11</v>
      </c>
      <c r="D13" s="6" t="s">
        <v>422</v>
      </c>
      <c r="E13">
        <f t="shared" ca="1" si="1"/>
        <v>11.5</v>
      </c>
      <c r="F13">
        <v>11</v>
      </c>
      <c r="G13" t="str">
        <f ca="1">NoComment&amp;$E$2&amp;TEXT(C13,"00 ")&amp;D13&amp;REPT(" ",$A$1-LEN(D13))&amp;"-- "&amp;IF(LEFT(D13,1)="*",$G$1,$H$1)</f>
        <v>XQX R11 * automatic user intervention                                                                       -- Section Heading</v>
      </c>
    </row>
    <row r="14" spans="1:8" x14ac:dyDescent="0.2">
      <c r="A14">
        <f t="shared" si="0"/>
        <v>41</v>
      </c>
      <c r="B14">
        <f>MATCH(IF(LEFT(TRIM(D14),1)="*",D14,TRIM(LEFT(D14,FIND(" ",D14&amp;" ")))),LIST!$C$4:$C$193,0)</f>
        <v>54</v>
      </c>
      <c r="C14">
        <f ca="1">IF(ISNUMBER(B14),OFFSET(LIST!$A$3,B14,0),C13+0.1)</f>
        <v>12</v>
      </c>
      <c r="D14" s="6" t="s">
        <v>440</v>
      </c>
      <c r="E14">
        <f t="shared" ca="1" si="1"/>
        <v>12.5</v>
      </c>
      <c r="F14">
        <v>11</v>
      </c>
      <c r="G14" t="str">
        <f ca="1">NoComment&amp;$E$2&amp;TEXT(C14,"00 ")&amp;D14&amp;REPT(" ",$A$1-LEN(D14))&amp;"-- "&amp;IF(LEFT(D14,1)="*",$G$1,$H$1)</f>
        <v>XQX R12 MAXAUI AUISTARTOPT NOAUIPHIRAT AUIRESTITN                                                           -- Variables</v>
      </c>
    </row>
    <row r="15" spans="1:8" x14ac:dyDescent="0.2">
      <c r="A15">
        <f t="shared" si="0"/>
        <v>35</v>
      </c>
      <c r="B15">
        <f>MATCH(IF(LEFT(TRIM(D15),1)="*",D15,TRIM(LEFT(D15,FIND(" ",D15&amp;" ")))),LIST!$C$4:$C$193,0)</f>
        <v>58</v>
      </c>
      <c r="C15">
        <f ca="1">IF(ISNUMBER(B15),OFFSET(LIST!$A$3,B15,0),C14+0.1)</f>
        <v>13</v>
      </c>
      <c r="D15" s="6" t="s">
        <v>441</v>
      </c>
      <c r="E15">
        <f t="shared" ca="1" si="1"/>
        <v>13.5</v>
      </c>
      <c r="F15">
        <v>11</v>
      </c>
      <c r="G15" t="str">
        <f ca="1">NoComment&amp;$E$2&amp;TEXT(C15,"00 ")&amp;D15&amp;REPT(" ",$A$1-LEN(D15))&amp;"-- "&amp;IF(LEFT(D15,1)="*",$G$1,$H$1)</f>
        <v>XQX R13 AUISENSRAT AUIHOLDMAXCHG AUINUMFREE                                                                 -- Variables</v>
      </c>
    </row>
    <row r="16" spans="1:8" x14ac:dyDescent="0.2">
      <c r="A16">
        <f t="shared" si="0"/>
        <v>41</v>
      </c>
      <c r="B16">
        <f>MATCH(IF(LEFT(TRIM(D16),1)="*",D16,TRIM(LEFT(D16,FIND(" ",D16&amp;" ")))),LIST!$C$4:$C$193,0)</f>
        <v>61</v>
      </c>
      <c r="C16">
        <f ca="1">IF(ISNUMBER(B16),OFFSET(LIST!$A$3,B16,0),C15+0.1)</f>
        <v>14</v>
      </c>
      <c r="D16" s="6" t="s">
        <v>442</v>
      </c>
      <c r="E16">
        <f t="shared" ca="1" si="1"/>
        <v>14.5</v>
      </c>
      <c r="F16">
        <v>11</v>
      </c>
      <c r="G16" t="str">
        <f ca="1">NoComment&amp;$E$2&amp;TEXT(C16,"00 ")&amp;D16&amp;REPT(" ",$A$1-LEN(D16))&amp;"-- "&amp;IF(LEFT(D16,1)="*",$G$1,$H$1)</f>
        <v>XQX R14 AUIPHIRATSUF AUIPHIRATACCEPT NAUINOACCEPT                                                           -- Variables</v>
      </c>
    </row>
    <row r="17" spans="1:7" x14ac:dyDescent="0.2">
      <c r="A17">
        <f t="shared" si="0"/>
        <v>30</v>
      </c>
      <c r="B17">
        <f>MATCH(IF(LEFT(TRIM(D17),1)="*",D17,TRIM(LEFT(D17,FIND(" ",D17&amp;" ")))),LIST!$C$4:$C$193,0)</f>
        <v>64</v>
      </c>
      <c r="C17">
        <f ca="1">IF(ISNUMBER(B17),OFFSET(LIST!$A$3,B17,0),C16+0.1)</f>
        <v>15</v>
      </c>
      <c r="D17" s="6" t="s">
        <v>421</v>
      </c>
      <c r="E17">
        <f t="shared" ca="1" si="1"/>
        <v>15.5</v>
      </c>
      <c r="F17">
        <v>11</v>
      </c>
      <c r="G17" t="str">
        <f ca="1">NoComment&amp;$E$2&amp;TEXT(C17,"00 ")&amp;D17&amp;REPT(" ",$A$1-LEN(D17))&amp;"-- "&amp;IF(LEFT(D17,1)="*",$G$1,$H$1)</f>
        <v>XQX R15 * singular value decomposition                                                                      -- Section Heading</v>
      </c>
    </row>
    <row r="18" spans="1:7" x14ac:dyDescent="0.2">
      <c r="A18">
        <f t="shared" si="0"/>
        <v>7</v>
      </c>
      <c r="B18">
        <f>MATCH(IF(LEFT(TRIM(D18),1)="*",D18,TRIM(LEFT(D18,FIND(" ",D18&amp;" ")))),LIST!$C$4:$C$193,0)</f>
        <v>65</v>
      </c>
      <c r="C18">
        <f ca="1">IF(ISNUMBER(B18),OFFSET(LIST!$A$3,B18,0),C17+0.1)</f>
        <v>16</v>
      </c>
      <c r="D18" s="6" t="s">
        <v>176</v>
      </c>
      <c r="E18">
        <f t="shared" ca="1" si="1"/>
        <v>16.5</v>
      </c>
      <c r="F18">
        <v>11</v>
      </c>
      <c r="G18" t="str">
        <f ca="1">NoComment&amp;$E$2&amp;TEXT(C18,"00 ")&amp;D18&amp;REPT(" ",$A$1-LEN(D18))&amp;"-- "&amp;IF(LEFT(D18,1)="*",$G$1,$H$1)</f>
        <v>XQX R16 SVDMODE                                                                                             -- Variables</v>
      </c>
    </row>
    <row r="19" spans="1:7" x14ac:dyDescent="0.2">
      <c r="A19">
        <f t="shared" si="0"/>
        <v>17</v>
      </c>
      <c r="B19">
        <f>MATCH(IF(LEFT(TRIM(D19),1)="*",D19,TRIM(LEFT(D19,FIND(" ",D19&amp;" ")))),LIST!$C$4:$C$193,0)</f>
        <v>66</v>
      </c>
      <c r="C19">
        <f ca="1">IF(ISNUMBER(B19),OFFSET(LIST!$A$3,B19,0),C18+0.1)</f>
        <v>17</v>
      </c>
      <c r="D19" s="6" t="s">
        <v>443</v>
      </c>
      <c r="E19">
        <f t="shared" ca="1" si="1"/>
        <v>17.5</v>
      </c>
      <c r="F19">
        <v>11</v>
      </c>
      <c r="G19" t="str">
        <f ca="1">NoComment&amp;$E$2&amp;TEXT(C19,"00 ")&amp;D19&amp;REPT(" ",$A$1-LEN(D19))&amp;"-- "&amp;IF(LEFT(D19,1)="*",$G$1,$H$1)</f>
        <v>XQX R17 MAXSING EIGTHRESH                                                                                   -- Variables</v>
      </c>
    </row>
    <row r="20" spans="1:7" x14ac:dyDescent="0.2">
      <c r="A20">
        <f t="shared" si="0"/>
        <v>8</v>
      </c>
      <c r="B20">
        <f>MATCH(IF(LEFT(TRIM(D20),1)="*",D20,TRIM(LEFT(D20,FIND(" ",D20&amp;" ")))),LIST!$C$4:$C$193,0)</f>
        <v>68</v>
      </c>
      <c r="C20">
        <f ca="1">IF(ISNUMBER(B20),OFFSET(LIST!$A$3,B20,0),C19+0.1)</f>
        <v>18</v>
      </c>
      <c r="D20" s="6" t="s">
        <v>179</v>
      </c>
      <c r="E20">
        <f t="shared" ca="1" si="1"/>
        <v>18.5</v>
      </c>
      <c r="F20">
        <v>11</v>
      </c>
      <c r="G20" t="str">
        <f ca="1">NoComment&amp;$E$2&amp;TEXT(C20,"00 ")&amp;D20&amp;REPT(" ",$A$1-LEN(D20))&amp;"-- "&amp;IF(LEFT(D20,1)="*",$G$1,$H$1)</f>
        <v>XQX R18 EIGWRITE                                                                                            -- Variables</v>
      </c>
    </row>
    <row r="21" spans="1:7" x14ac:dyDescent="0.2">
      <c r="A21">
        <f t="shared" si="0"/>
        <v>6</v>
      </c>
      <c r="B21">
        <f>MATCH(IF(LEFT(TRIM(D21),1)="*",D21,TRIM(LEFT(D21,FIND(" ",D21&amp;" ")))),LIST!$C$4:$C$193,0)</f>
        <v>69</v>
      </c>
      <c r="C21">
        <f ca="1">IF(ISNUMBER(B21),OFFSET(LIST!$A$3,B21,0),C20+0.1)</f>
        <v>19</v>
      </c>
      <c r="D21" s="6" t="s">
        <v>420</v>
      </c>
      <c r="E21">
        <f t="shared" ca="1" si="1"/>
        <v>19.5</v>
      </c>
      <c r="F21">
        <v>11</v>
      </c>
      <c r="G21" t="str">
        <f ca="1">NoComment&amp;$E$2&amp;TEXT(C21,"00 ")&amp;D21&amp;REPT(" ",$A$1-LEN(D21))&amp;"-- "&amp;IF(LEFT(D21,1)="*",$G$1,$H$1)</f>
        <v>XQX R19 * lsqr                                                                                              -- Section Heading</v>
      </c>
    </row>
    <row r="22" spans="1:7" x14ac:dyDescent="0.2">
      <c r="A22">
        <f t="shared" si="0"/>
        <v>8</v>
      </c>
      <c r="B22">
        <f>MATCH(IF(LEFT(TRIM(D22),1)="*",D22,TRIM(LEFT(D22,FIND(" ",D22&amp;" ")))),LIST!$C$4:$C$193,0)</f>
        <v>70</v>
      </c>
      <c r="C22">
        <f ca="1">IF(ISNUMBER(B22),OFFSET(LIST!$A$3,B22,0),C21+0.1)</f>
        <v>20</v>
      </c>
      <c r="D22" s="6" t="s">
        <v>180</v>
      </c>
      <c r="E22">
        <f t="shared" ca="1" si="1"/>
        <v>20.5</v>
      </c>
      <c r="F22">
        <v>11</v>
      </c>
      <c r="G22" t="str">
        <f ca="1">NoComment&amp;$E$2&amp;TEXT(C22,"00 ")&amp;D22&amp;REPT(" ",$A$1-LEN(D22))&amp;"-- "&amp;IF(LEFT(D22,1)="*",$G$1,$H$1)</f>
        <v>XQX R20 LSQRMODE                                                                                            -- Variables</v>
      </c>
    </row>
    <row r="23" spans="1:7" x14ac:dyDescent="0.2">
      <c r="A23">
        <f t="shared" si="0"/>
        <v>43</v>
      </c>
      <c r="B23">
        <f>MATCH(IF(LEFT(TRIM(D23),1)="*",D23,TRIM(LEFT(D23,FIND(" ",D23&amp;" ")))),LIST!$C$4:$C$193,0)</f>
        <v>71</v>
      </c>
      <c r="C23">
        <f ca="1">IF(ISNUMBER(B23),OFFSET(LIST!$A$3,B23,0),C22+0.1)</f>
        <v>21</v>
      </c>
      <c r="D23" s="6" t="s">
        <v>444</v>
      </c>
      <c r="E23">
        <f t="shared" ca="1" si="1"/>
        <v>21.5</v>
      </c>
      <c r="F23">
        <v>11</v>
      </c>
      <c r="G23" t="str">
        <f ca="1">NoComment&amp;$E$2&amp;TEXT(C23,"00 ")&amp;D23&amp;REPT(" ",$A$1-LEN(D23))&amp;"-- "&amp;IF(LEFT(D23,1)="*",$G$1,$H$1)</f>
        <v>XQX R21 LSQR_ATOL LSQR_BTOL LSQR_CONLIM LSQR_ITNLIM                                                         -- Variables</v>
      </c>
    </row>
    <row r="24" spans="1:7" x14ac:dyDescent="0.2">
      <c r="A24">
        <f t="shared" si="0"/>
        <v>10</v>
      </c>
      <c r="B24">
        <f>MATCH(IF(LEFT(TRIM(D24),1)="*",D24,TRIM(LEFT(D24,FIND(" ",D24&amp;" ")))),LIST!$C$4:$C$193,0)</f>
        <v>75</v>
      </c>
      <c r="C24">
        <f ca="1">IF(ISNUMBER(B24),OFFSET(LIST!$A$3,B24,0),C23+0.1)</f>
        <v>22</v>
      </c>
      <c r="D24" s="6" t="s">
        <v>185</v>
      </c>
      <c r="E24">
        <f t="shared" ca="1" si="1"/>
        <v>22.5</v>
      </c>
      <c r="F24">
        <v>11</v>
      </c>
      <c r="G24" t="str">
        <f ca="1">NoComment&amp;$E$2&amp;TEXT(C24,"00 ")&amp;D24&amp;REPT(" ",$A$1-LEN(D24))&amp;"-- "&amp;IF(LEFT(D24,1)="*",$G$1,$H$1)</f>
        <v>XQX R22 LSQR_WRITE                                                                                          -- Variables</v>
      </c>
    </row>
    <row r="25" spans="1:7" x14ac:dyDescent="0.2">
      <c r="A25">
        <f t="shared" si="0"/>
        <v>12</v>
      </c>
      <c r="B25">
        <f>MATCH(IF(LEFT(TRIM(D25),1)="*",D25,TRIM(LEFT(D25,FIND(" ",D25&amp;" ")))),LIST!$C$4:$C$193,0)</f>
        <v>76</v>
      </c>
      <c r="C25">
        <f ca="1">IF(ISNUMBER(B25),OFFSET(LIST!$A$3,B25,0),C24+0.1)</f>
        <v>23</v>
      </c>
      <c r="D25" s="6" t="s">
        <v>419</v>
      </c>
      <c r="E25">
        <f t="shared" ca="1" si="1"/>
        <v>23.5</v>
      </c>
      <c r="F25">
        <v>11</v>
      </c>
      <c r="G25" t="str">
        <f ca="1">NoComment&amp;$E$2&amp;TEXT(C25,"00 ")&amp;D25&amp;REPT(" ",$A$1-LEN(D25))&amp;"-- "&amp;IF(LEFT(D25,1)="*",$G$1,$H$1)</f>
        <v>XQX R23 * svd assist                                                                                        -- Section Heading</v>
      </c>
    </row>
    <row r="26" spans="1:7" x14ac:dyDescent="0.2">
      <c r="A26">
        <f t="shared" si="0"/>
        <v>12</v>
      </c>
      <c r="B26">
        <f>MATCH(IF(LEFT(TRIM(D26),1)="*",D26,TRIM(LEFT(D26,FIND(" ",D26&amp;" ")))),LIST!$C$4:$C$193,0)</f>
        <v>77</v>
      </c>
      <c r="C26">
        <f ca="1">IF(ISNUMBER(B26),OFFSET(LIST!$A$3,B26,0),C25+0.1)</f>
        <v>24</v>
      </c>
      <c r="D26" s="6" t="s">
        <v>43</v>
      </c>
      <c r="E26">
        <f t="shared" ca="1" si="1"/>
        <v>24.5</v>
      </c>
      <c r="F26">
        <v>11</v>
      </c>
      <c r="G26" t="str">
        <f ca="1">NoComment&amp;$E$2&amp;TEXT(C26,"00 ")&amp;D26&amp;REPT(" ",$A$1-LEN(D26))&amp;"-- "&amp;IF(LEFT(D26,1)="*",$G$1,$H$1)</f>
        <v>XQX R24 BASEPESTFILE                                                                                        -- Variables</v>
      </c>
    </row>
    <row r="27" spans="1:7" x14ac:dyDescent="0.2">
      <c r="A27">
        <f t="shared" si="0"/>
        <v>11</v>
      </c>
      <c r="B27">
        <f>MATCH(IF(LEFT(TRIM(D27),1)="*",D27,TRIM(LEFT(D27,FIND(" ",D27&amp;" ")))),LIST!$C$4:$C$193,0)</f>
        <v>78</v>
      </c>
      <c r="C27">
        <f ca="1">IF(ISNUMBER(B27),OFFSET(LIST!$A$3,B27,0),C26+0.1)</f>
        <v>25</v>
      </c>
      <c r="D27" s="6" t="s">
        <v>46</v>
      </c>
      <c r="E27">
        <f t="shared" ca="1" si="1"/>
        <v>25.5</v>
      </c>
      <c r="F27">
        <v>11</v>
      </c>
      <c r="G27" t="str">
        <f ca="1">NoComment&amp;$E$2&amp;TEXT(C27,"00 ")&amp;D27&amp;REPT(" ",$A$1-LEN(D27))&amp;"-- "&amp;IF(LEFT(D27,1)="*",$G$1,$H$1)</f>
        <v>XQX R25 BASEJACFILE                                                                                         -- Variables</v>
      </c>
    </row>
    <row r="28" spans="1:7" x14ac:dyDescent="0.2">
      <c r="A28">
        <f t="shared" si="0"/>
        <v>68</v>
      </c>
      <c r="B28">
        <f>MATCH(IF(LEFT(TRIM(D28),1)="*",D28,TRIM(LEFT(D28,FIND(" ",D28&amp;" ")))),LIST!$C$4:$C$193,0)</f>
        <v>79</v>
      </c>
      <c r="C28">
        <f ca="1">IF(ISNUMBER(B28),OFFSET(LIST!$A$3,B28,0),C27+0.1)</f>
        <v>26</v>
      </c>
      <c r="D28" s="6" t="s">
        <v>445</v>
      </c>
      <c r="E28">
        <f t="shared" ca="1" si="1"/>
        <v>26.5</v>
      </c>
      <c r="F28">
        <v>11</v>
      </c>
      <c r="G28" t="str">
        <f ca="1">NoComment&amp;$E$2&amp;TEXT(C28,"00 ")&amp;D28&amp;REPT(" ",$A$1-LEN(D28))&amp;"-- "&amp;IF(LEFT(D28,1)="*",$G$1,$H$1)</f>
        <v>XQX R26 SVDA_MULBPA SVDA_SCALADJ SVDA_EXTSUPER SVDA_SUPDERCALC SVDA_PAR_EXCL                                -- Variables</v>
      </c>
    </row>
    <row r="29" spans="1:7" x14ac:dyDescent="0.2">
      <c r="A29">
        <f t="shared" si="0"/>
        <v>19</v>
      </c>
      <c r="B29">
        <f>MATCH(IF(LEFT(TRIM(D29),1)="*",D29,TRIM(LEFT(D29,FIND(" ",D29&amp;" ")))),LIST!$C$4:$C$193,0)</f>
        <v>84</v>
      </c>
      <c r="C29">
        <f ca="1">IF(ISNUMBER(B29),OFFSET(LIST!$A$3,B29,0),C28+0.1)</f>
        <v>27</v>
      </c>
      <c r="D29" s="6" t="s">
        <v>418</v>
      </c>
      <c r="E29">
        <f t="shared" ca="1" si="1"/>
        <v>27.5</v>
      </c>
      <c r="F29">
        <v>11</v>
      </c>
      <c r="G29" t="str">
        <f ca="1">NoComment&amp;$E$2&amp;TEXT(C29,"00 ")&amp;D29&amp;REPT(" ",$A$1-LEN(D29))&amp;"-- "&amp;IF(LEFT(D29,1)="*",$G$1,$H$1)</f>
        <v>XQX R27 * sensitivity reuse                                                                                 -- Section Heading</v>
      </c>
    </row>
    <row r="30" spans="1:7" x14ac:dyDescent="0.2">
      <c r="A30">
        <f t="shared" si="0"/>
        <v>24</v>
      </c>
      <c r="B30">
        <f>MATCH(IF(LEFT(TRIM(D30),1)="*",D30,TRIM(LEFT(D30,FIND(" ",D30&amp;" ")))),LIST!$C$4:$C$193,0)</f>
        <v>85</v>
      </c>
      <c r="C30">
        <f ca="1">IF(ISNUMBER(B30),OFFSET(LIST!$A$3,B30,0),C29+0.1)</f>
        <v>28</v>
      </c>
      <c r="D30" s="6" t="s">
        <v>446</v>
      </c>
      <c r="E30">
        <f t="shared" ca="1" si="1"/>
        <v>28.5</v>
      </c>
      <c r="F30">
        <v>11</v>
      </c>
      <c r="G30" t="str">
        <f ca="1">NoComment&amp;$E$2&amp;TEXT(C30,"00 ")&amp;D30&amp;REPT(" ",$A$1-LEN(D30))&amp;"-- "&amp;IF(LEFT(D30,1)="*",$G$1,$H$1)</f>
        <v>XQX R28 SENRELTHRESH SENMAXREUSE                                                                            -- Variables</v>
      </c>
    </row>
    <row r="31" spans="1:7" x14ac:dyDescent="0.2">
      <c r="A31">
        <f t="shared" si="0"/>
        <v>40</v>
      </c>
      <c r="B31">
        <f>MATCH(IF(LEFT(TRIM(D31),1)="*",D31,TRIM(LEFT(D31,FIND(" ",D31&amp;" ")))),LIST!$C$4:$C$193,0)</f>
        <v>87</v>
      </c>
      <c r="C31">
        <f ca="1">IF(ISNUMBER(B31),OFFSET(LIST!$A$3,B31,0),C30+0.1)</f>
        <v>29</v>
      </c>
      <c r="D31" s="6" t="s">
        <v>447</v>
      </c>
      <c r="E31">
        <f t="shared" ca="1" si="1"/>
        <v>29.5</v>
      </c>
      <c r="F31">
        <v>11</v>
      </c>
      <c r="G31" t="str">
        <f ca="1">NoComment&amp;$E$2&amp;TEXT(C31,"00 ")&amp;D31&amp;REPT(" ",$A$1-LEN(D31))&amp;"-- "&amp;IF(LEFT(D31,1)="*",$G$1,$H$1)</f>
        <v>XQX R29 SENALLCALCINT SENPREDWEIGHT SENPIEXCLUDE                                                            -- Variables</v>
      </c>
    </row>
    <row r="32" spans="1:7" x14ac:dyDescent="0.2">
      <c r="A32">
        <f t="shared" si="0"/>
        <v>18</v>
      </c>
      <c r="B32">
        <f>MATCH(IF(LEFT(TRIM(D32),1)="*",D32,TRIM(LEFT(D32,FIND(" ",D32&amp;" ")))),LIST!$C$4:$C$193,0)</f>
        <v>90</v>
      </c>
      <c r="C32">
        <f ca="1">IF(ISNUMBER(B32),OFFSET(LIST!$A$3,B32,0),C31+0.1)</f>
        <v>30</v>
      </c>
      <c r="D32" s="6" t="s">
        <v>417</v>
      </c>
      <c r="E32">
        <f t="shared" ca="1" si="1"/>
        <v>30.5</v>
      </c>
      <c r="F32">
        <v>11</v>
      </c>
      <c r="G32" t="str">
        <f ca="1">NoComment&amp;$E$2&amp;TEXT(C32,"00 ")&amp;D32&amp;REPT(" ",$A$1-LEN(D32))&amp;"-- "&amp;IF(LEFT(D32,1)="*",$G$1,$H$1)</f>
        <v>XQX R30 * parameter groups                                                                                  -- Section Heading</v>
      </c>
    </row>
    <row r="33" spans="1:7" x14ac:dyDescent="0.2">
      <c r="A33">
        <f t="shared" si="0"/>
        <v>95</v>
      </c>
      <c r="B33">
        <f>MATCH(IF(LEFT(TRIM(D33),1)="*",D33,TRIM(LEFT(D33,FIND(" ",D33&amp;" ")))),LIST!$C$4:$C$193,0)</f>
        <v>91</v>
      </c>
      <c r="C33">
        <f ca="1">IF(ISNUMBER(B33),OFFSET(LIST!$A$3,B33,0),C32+0.1)</f>
        <v>31</v>
      </c>
      <c r="D33" s="6" t="s">
        <v>448</v>
      </c>
      <c r="E33">
        <f t="shared" ca="1" si="1"/>
        <v>31.5</v>
      </c>
      <c r="F33">
        <v>11</v>
      </c>
      <c r="G33" t="str">
        <f ca="1">NoComment&amp;$E$2&amp;TEXT(C33,"00 ")&amp;D33&amp;REPT(" ",$A$1-LEN(D33))&amp;"-- "&amp;IF(LEFT(D33,1)="*",$G$1,$H$1)</f>
        <v>XQX R31 PARGPNME INCTYP DERINC DERINCLB FORCEN DERINCMUL DERMTHD [SPLITTHRESH SPLITRELDIFF SPLITACTION]     -- Variables</v>
      </c>
    </row>
    <row r="34" spans="1:7" x14ac:dyDescent="0.2">
      <c r="A34">
        <f t="shared" si="0"/>
        <v>51</v>
      </c>
      <c r="B34" t="e">
        <f>MATCH(IF(LEFT(TRIM(D34),1)="*",D34,TRIM(LEFT(D34,FIND(" ",D34&amp;" ")))),LIST!$C$4:$C$193,0)</f>
        <v>#N/A</v>
      </c>
      <c r="C34">
        <f ca="1">IF(ISNUMBER(B34),OFFSET(LIST!$A$3,B34,0),C33+0.1)</f>
        <v>31.1</v>
      </c>
      <c r="D34" s="6" t="s">
        <v>449</v>
      </c>
      <c r="E34">
        <f t="shared" ca="1" si="1"/>
        <v>31.6</v>
      </c>
      <c r="F34">
        <v>11</v>
      </c>
      <c r="G34" t="str">
        <f ca="1">NoComment&amp;$E$2&amp;TEXT(C34,"00 ")&amp;D34&amp;REPT(" ",$A$1-LEN(D34))&amp;"-- "&amp;IF(LEFT(D34,1)="*",$G$1,$H$1)</f>
        <v>XQX R31 (one such line for each of NPARGP parameter groups)                                                 -- Variables</v>
      </c>
    </row>
    <row r="35" spans="1:7" x14ac:dyDescent="0.2">
      <c r="A35">
        <f t="shared" si="0"/>
        <v>16</v>
      </c>
      <c r="B35">
        <f>MATCH(IF(LEFT(TRIM(D35),1)="*",D35,TRIM(LEFT(D35,FIND(" ",D35&amp;" ")))),LIST!$C$4:$C$193,0)</f>
        <v>101</v>
      </c>
      <c r="C35">
        <f ca="1">IF(ISNUMBER(B35),OFFSET(LIST!$A$3,B35,0),C34+0.1)</f>
        <v>32</v>
      </c>
      <c r="D35" s="6" t="s">
        <v>416</v>
      </c>
      <c r="E35">
        <f t="shared" ca="1" si="1"/>
        <v>32.5</v>
      </c>
      <c r="F35">
        <v>11</v>
      </c>
      <c r="G35" t="str">
        <f ca="1">NoComment&amp;$E$2&amp;TEXT(C35,"00 ")&amp;D35&amp;REPT(" ",$A$1-LEN(D35))&amp;"-- "&amp;IF(LEFT(D35,1)="*",$G$1,$H$1)</f>
        <v>XQX R32 * parameter data                                                                                    -- Section Heading</v>
      </c>
    </row>
    <row r="36" spans="1:7" x14ac:dyDescent="0.2">
      <c r="A36">
        <f t="shared" si="0"/>
        <v>75</v>
      </c>
      <c r="B36">
        <f>MATCH(IF(LEFT(TRIM(D36),1)="*",D36,TRIM(LEFT(D36,FIND(" ",D36&amp;" ")))),LIST!$C$4:$C$193,0)</f>
        <v>102</v>
      </c>
      <c r="C36">
        <f ca="1">IF(ISNUMBER(B36),OFFSET(LIST!$A$3,B36,0),C35+0.1)</f>
        <v>33</v>
      </c>
      <c r="D36" s="6" t="s">
        <v>450</v>
      </c>
      <c r="E36">
        <f t="shared" ca="1" si="1"/>
        <v>33.5</v>
      </c>
      <c r="F36">
        <v>11</v>
      </c>
      <c r="G36" t="str">
        <f ca="1">NoComment&amp;$E$2&amp;TEXT(C36,"00 ")&amp;D36&amp;REPT(" ",$A$1-LEN(D36))&amp;"-- "&amp;IF(LEFT(D36,1)="*",$G$1,$H$1)</f>
        <v>XQX R33 PARNME PARTRANS PARCHGLIM PARVAL1 PARLBND PARUBND PARGP SCALE OFFSET DERCOM                         -- Variables</v>
      </c>
    </row>
    <row r="37" spans="1:7" x14ac:dyDescent="0.2">
      <c r="A37">
        <f t="shared" si="0"/>
        <v>43</v>
      </c>
      <c r="B37" t="e">
        <f>MATCH(IF(LEFT(TRIM(D37),1)="*",D37,TRIM(LEFT(D37,FIND(" ",D37&amp;" ")))),LIST!$C$4:$C$193,0)</f>
        <v>#N/A</v>
      </c>
      <c r="C37">
        <f ca="1">IF(ISNUMBER(B37),OFFSET(LIST!$A$3,B37,0),C36+0.1)</f>
        <v>33.1</v>
      </c>
      <c r="D37" s="6" t="s">
        <v>451</v>
      </c>
      <c r="E37">
        <f t="shared" ca="1" si="1"/>
        <v>33.6</v>
      </c>
      <c r="F37">
        <v>11</v>
      </c>
      <c r="G37" t="str">
        <f ca="1">NoComment&amp;$E$2&amp;TEXT(C37,"00 ")&amp;D37&amp;REPT(" ",$A$1-LEN(D37))&amp;"-- "&amp;IF(LEFT(D37,1)="*",$G$1,$H$1)</f>
        <v>XQX R33 (one such line for each of NPAR parameters)                                                         -- Variables</v>
      </c>
    </row>
    <row r="38" spans="1:7" x14ac:dyDescent="0.2">
      <c r="A38">
        <f t="shared" si="0"/>
        <v>14</v>
      </c>
      <c r="B38">
        <v>113</v>
      </c>
      <c r="C38">
        <f ca="1">IF(ISNUMBER(B38),OFFSET(LIST!$A$3,B38,0),C37+0.1)</f>
        <v>34</v>
      </c>
      <c r="D38" s="6" t="s">
        <v>452</v>
      </c>
      <c r="E38">
        <f t="shared" ca="1" si="1"/>
        <v>34.5</v>
      </c>
      <c r="F38">
        <v>11</v>
      </c>
      <c r="G38" t="str">
        <f ca="1">NoComment&amp;$E$2&amp;TEXT(C38,"00 ")&amp;D38&amp;REPT(" ",$A$1-LEN(D38))&amp;"-- "&amp;IF(LEFT(D38,1)="*",$G$1,$H$1)</f>
        <v>XQX R34 PARNME PARTIED                                                                                      -- Variables</v>
      </c>
    </row>
    <row r="39" spans="1:7" x14ac:dyDescent="0.2">
      <c r="A39">
        <f t="shared" si="0"/>
        <v>39</v>
      </c>
      <c r="B39" t="e">
        <f>MATCH(IF(LEFT(TRIM(D39),1)="*",D39,TRIM(LEFT(D39,FIND(" ",D39&amp;" ")))),LIST!$C$4:$C$193,0)</f>
        <v>#N/A</v>
      </c>
      <c r="C39">
        <f ca="1">IF(ISNUMBER(B39),OFFSET(LIST!$A$3,B39,0),C38+0.1)</f>
        <v>34.1</v>
      </c>
      <c r="D39" s="6" t="s">
        <v>453</v>
      </c>
      <c r="E39">
        <f t="shared" ca="1" si="1"/>
        <v>34.6</v>
      </c>
      <c r="F39">
        <v>11</v>
      </c>
      <c r="G39" t="str">
        <f ca="1">NoComment&amp;$E$2&amp;TEXT(C39,"00 ")&amp;D39&amp;REPT(" ",$A$1-LEN(D39))&amp;"-- "&amp;IF(LEFT(D39,1)="*",$G$1,$H$1)</f>
        <v>XQX R34 (one such line for each tied parameter)                                                             -- Variables</v>
      </c>
    </row>
    <row r="40" spans="1:7" x14ac:dyDescent="0.2">
      <c r="A40">
        <f t="shared" si="0"/>
        <v>20</v>
      </c>
      <c r="B40">
        <f>MATCH(IF(LEFT(TRIM(D40),1)="*",D40,TRIM(LEFT(D40,FIND(" ",D40&amp;" ")))),LIST!$C$4:$C$193,0)</f>
        <v>114</v>
      </c>
      <c r="C40">
        <f ca="1">IF(ISNUMBER(B40),OFFSET(LIST!$A$3,B40,0),C39+0.1)</f>
        <v>35</v>
      </c>
      <c r="D40" s="6" t="s">
        <v>415</v>
      </c>
      <c r="E40">
        <f t="shared" ca="1" si="1"/>
        <v>35.5</v>
      </c>
      <c r="F40">
        <v>11</v>
      </c>
      <c r="G40" t="str">
        <f ca="1">NoComment&amp;$E$2&amp;TEXT(C40,"00 ")&amp;D40&amp;REPT(" ",$A$1-LEN(D40))&amp;"-- "&amp;IF(LEFT(D40,1)="*",$G$1,$H$1)</f>
        <v>XQX R35 * observation groups                                                                                -- Section Heading</v>
      </c>
    </row>
    <row r="41" spans="1:7" x14ac:dyDescent="0.2">
      <c r="A41">
        <f t="shared" si="0"/>
        <v>23</v>
      </c>
      <c r="B41">
        <f>MATCH(IF(LEFT(TRIM(D41),1)="*",D41,TRIM(LEFT(D41,FIND(" ",D41&amp;" ")))),LIST!$C$4:$C$193,0)</f>
        <v>115</v>
      </c>
      <c r="C41">
        <f ca="1">IF(ISNUMBER(B41),OFFSET(LIST!$A$3,B41,0),C40+0.1)</f>
        <v>36</v>
      </c>
      <c r="D41" s="6" t="s">
        <v>454</v>
      </c>
      <c r="E41">
        <f t="shared" ca="1" si="1"/>
        <v>36.5</v>
      </c>
      <c r="F41">
        <v>11</v>
      </c>
      <c r="G41" t="str">
        <f ca="1">NoComment&amp;$E$2&amp;TEXT(C41,"00 ")&amp;D41&amp;REPT(" ",$A$1-LEN(D41))&amp;"-- "&amp;IF(LEFT(D41,1)="*",$G$1,$H$1)</f>
        <v>XQX R36 OBGNME [GTARG] [COVFLE]                                                                             -- Variables</v>
      </c>
    </row>
    <row r="42" spans="1:7" x14ac:dyDescent="0.2">
      <c r="A42">
        <f t="shared" si="0"/>
        <v>52</v>
      </c>
      <c r="B42" t="e">
        <f>MATCH(IF(LEFT(TRIM(D42),1)="*",D42,TRIM(LEFT(D42,FIND(" ",D42&amp;" ")))),LIST!$C$4:$C$193,0)</f>
        <v>#N/A</v>
      </c>
      <c r="C42">
        <f ca="1">IF(ISNUMBER(B42),OFFSET(LIST!$A$3,B42,0),C41+0.1)</f>
        <v>36.1</v>
      </c>
      <c r="D42" s="6" t="s">
        <v>455</v>
      </c>
      <c r="E42">
        <f t="shared" ca="1" si="1"/>
        <v>36.6</v>
      </c>
      <c r="F42">
        <v>11</v>
      </c>
      <c r="G42" t="str">
        <f ca="1">NoComment&amp;$E$2&amp;TEXT(C42,"00 ")&amp;D42&amp;REPT(" ",$A$1-LEN(D42))&amp;"-- "&amp;IF(LEFT(D42,1)="*",$G$1,$H$1)</f>
        <v>XQX R36 (one such line for each of NOBSGP observation group)                                                -- Variables</v>
      </c>
    </row>
    <row r="43" spans="1:7" x14ac:dyDescent="0.2">
      <c r="A43">
        <f t="shared" si="0"/>
        <v>18</v>
      </c>
      <c r="B43">
        <f>MATCH(IF(LEFT(TRIM(D43),1)="*",D43,TRIM(LEFT(D43,FIND(" ",D43&amp;" ")))),LIST!$C$4:$C$193,0)</f>
        <v>118</v>
      </c>
      <c r="C43">
        <f ca="1">IF(ISNUMBER(B43),OFFSET(LIST!$A$3,B43,0),C42+0.1)</f>
        <v>37</v>
      </c>
      <c r="D43" s="6" t="s">
        <v>414</v>
      </c>
      <c r="E43">
        <f t="shared" ca="1" si="1"/>
        <v>37.5</v>
      </c>
      <c r="F43">
        <v>11</v>
      </c>
      <c r="G43" t="str">
        <f ca="1">NoComment&amp;$E$2&amp;TEXT(C43,"00 ")&amp;D43&amp;REPT(" ",$A$1-LEN(D43))&amp;"-- "&amp;IF(LEFT(D43,1)="*",$G$1,$H$1)</f>
        <v>XQX R37 * observation data                                                                                  -- Section Heading</v>
      </c>
    </row>
    <row r="44" spans="1:7" x14ac:dyDescent="0.2">
      <c r="A44">
        <f t="shared" si="0"/>
        <v>27</v>
      </c>
      <c r="B44">
        <f>MATCH(IF(LEFT(TRIM(D44),1)="*",D44,TRIM(LEFT(D44,FIND(" ",D44&amp;" ")))),LIST!$C$4:$C$193,0)</f>
        <v>119</v>
      </c>
      <c r="C44">
        <f ca="1">IF(ISNUMBER(B44),OFFSET(LIST!$A$3,B44,0),C43+0.1)</f>
        <v>38</v>
      </c>
      <c r="D44" s="6" t="s">
        <v>456</v>
      </c>
      <c r="E44">
        <f t="shared" ca="1" si="1"/>
        <v>38.5</v>
      </c>
      <c r="F44">
        <v>11</v>
      </c>
      <c r="G44" t="str">
        <f ca="1">NoComment&amp;$E$2&amp;TEXT(C44,"00 ")&amp;D44&amp;REPT(" ",$A$1-LEN(D44))&amp;"-- "&amp;IF(LEFT(D44,1)="*",$G$1,$H$1)</f>
        <v>XQX R38 OBSNME OBSVAL WEIGHT OBGNME                                                                         -- Variables</v>
      </c>
    </row>
    <row r="45" spans="1:7" x14ac:dyDescent="0.2">
      <c r="A45">
        <f t="shared" si="0"/>
        <v>45</v>
      </c>
      <c r="B45" t="e">
        <f>MATCH(IF(LEFT(TRIM(D45),1)="*",D45,TRIM(LEFT(D45,FIND(" ",D45&amp;" ")))),LIST!$C$4:$C$193,0)</f>
        <v>#N/A</v>
      </c>
      <c r="C45">
        <f ca="1">IF(ISNUMBER(B45),OFFSET(LIST!$A$3,B45,0),C44+0.1)</f>
        <v>38.1</v>
      </c>
      <c r="D45" s="6" t="s">
        <v>457</v>
      </c>
      <c r="E45">
        <f t="shared" ca="1" si="1"/>
        <v>38.6</v>
      </c>
      <c r="F45">
        <v>11</v>
      </c>
      <c r="G45" t="str">
        <f ca="1">NoComment&amp;$E$2&amp;TEXT(C45,"00 ")&amp;D45&amp;REPT(" ",$A$1-LEN(D45))&amp;"-- "&amp;IF(LEFT(D45,1)="*",$G$1,$H$1)</f>
        <v>XQX R38 (one such line for each of NOBS observations)                                                       -- Variables</v>
      </c>
    </row>
    <row r="46" spans="1:7" x14ac:dyDescent="0.2">
      <c r="A46">
        <f t="shared" si="0"/>
        <v>26</v>
      </c>
      <c r="B46">
        <f>MATCH(IF(LEFT(TRIM(D46),1)="*",D46,TRIM(LEFT(D46,FIND(" ",D46&amp;" ")))),LIST!$C$4:$C$193,0)</f>
        <v>123</v>
      </c>
      <c r="C46">
        <f ca="1">IF(ISNUMBER(B46),OFFSET(LIST!$A$3,B46,0),C45+0.1)</f>
        <v>39</v>
      </c>
      <c r="D46" s="6" t="s">
        <v>413</v>
      </c>
      <c r="E46">
        <f t="shared" ca="1" si="1"/>
        <v>39.5</v>
      </c>
      <c r="F46">
        <v>11</v>
      </c>
      <c r="G46" t="str">
        <f ca="1">NoComment&amp;$E$2&amp;TEXT(C46,"00 ")&amp;D46&amp;REPT(" ",$A$1-LEN(D46))&amp;"-- "&amp;IF(LEFT(D46,1)="*",$G$1,$H$1)</f>
        <v>XQX R39 * derivatives command line                                                                          -- Section Heading</v>
      </c>
    </row>
    <row r="47" spans="1:7" x14ac:dyDescent="0.2">
      <c r="A47">
        <f t="shared" si="0"/>
        <v>10</v>
      </c>
      <c r="B47">
        <f>MATCH(IF(LEFT(TRIM(D47),1)="*",D47,TRIM(LEFT(D47,FIND(" ",D47&amp;" ")))),LIST!$C$4:$C$193,0)</f>
        <v>124</v>
      </c>
      <c r="C47">
        <f ca="1">IF(ISNUMBER(B47),OFFSET(LIST!$A$3,B47,0),C46+0.1)</f>
        <v>40</v>
      </c>
      <c r="D47" s="6" t="s">
        <v>218</v>
      </c>
      <c r="E47">
        <f t="shared" ca="1" si="1"/>
        <v>40.5</v>
      </c>
      <c r="F47">
        <v>11</v>
      </c>
      <c r="G47" t="str">
        <f ca="1">NoComment&amp;$E$2&amp;TEXT(C47,"00 ")&amp;D47&amp;REPT(" ",$A$1-LEN(D47))&amp;"-- "&amp;IF(LEFT(D47,1)="*",$G$1,$H$1)</f>
        <v>XQX R40 DERCOMLINE                                                                                          -- Variables</v>
      </c>
    </row>
    <row r="48" spans="1:7" x14ac:dyDescent="0.2">
      <c r="A48">
        <f t="shared" si="0"/>
        <v>9</v>
      </c>
      <c r="B48">
        <f>MATCH(IF(LEFT(TRIM(D48),1)="*",D48,TRIM(LEFT(D48,FIND(" ",D48&amp;" ")))),LIST!$C$4:$C$193,0)</f>
        <v>125</v>
      </c>
      <c r="C48">
        <f ca="1">IF(ISNUMBER(B48),OFFSET(LIST!$A$3,B48,0),C47+0.1)</f>
        <v>41</v>
      </c>
      <c r="D48" s="6" t="s">
        <v>219</v>
      </c>
      <c r="E48">
        <f t="shared" ca="1" si="1"/>
        <v>41.5</v>
      </c>
      <c r="F48">
        <v>11</v>
      </c>
      <c r="G48" t="str">
        <f ca="1">NoComment&amp;$E$2&amp;TEXT(C48,"00 ")&amp;D48&amp;REPT(" ",$A$1-LEN(D48))&amp;"-- "&amp;IF(LEFT(D48,1)="*",$G$1,$H$1)</f>
        <v>XQX R41 EXTDERFLE                                                                                           -- Variables</v>
      </c>
    </row>
    <row r="49" spans="1:7" x14ac:dyDescent="0.2">
      <c r="A49">
        <f t="shared" si="0"/>
        <v>20</v>
      </c>
      <c r="B49">
        <f>MATCH(IF(LEFT(TRIM(D49),1)="*",D49,TRIM(LEFT(D49,FIND(" ",D49&amp;" ")))),LIST!$C$4:$C$193,0)</f>
        <v>126</v>
      </c>
      <c r="C49">
        <f ca="1">IF(ISNUMBER(B49),OFFSET(LIST!$A$3,B49,0),C48+0.1)</f>
        <v>42</v>
      </c>
      <c r="D49" s="6" t="s">
        <v>412</v>
      </c>
      <c r="E49">
        <f t="shared" ca="1" si="1"/>
        <v>42.5</v>
      </c>
      <c r="F49">
        <v>11</v>
      </c>
      <c r="G49" t="str">
        <f ca="1">NoComment&amp;$E$2&amp;TEXT(C49,"00 ")&amp;D49&amp;REPT(" ",$A$1-LEN(D49))&amp;"-- "&amp;IF(LEFT(D49,1)="*",$G$1,$H$1)</f>
        <v>XQX R42 * model command line                                                                                -- Section Heading</v>
      </c>
    </row>
    <row r="50" spans="1:7" x14ac:dyDescent="0.2">
      <c r="A50">
        <f t="shared" si="0"/>
        <v>7</v>
      </c>
      <c r="B50">
        <f>MATCH(IF(LEFT(TRIM(D50),1)="*",D50,TRIM(LEFT(D50,FIND(" ",D50&amp;" ")))),LIST!$C$4:$C$193,0)</f>
        <v>127</v>
      </c>
      <c r="C50">
        <f ca="1">IF(ISNUMBER(B50),OFFSET(LIST!$A$3,B50,0),C49+0.1)</f>
        <v>43</v>
      </c>
      <c r="D50" s="6" t="s">
        <v>220</v>
      </c>
      <c r="E50">
        <f t="shared" ca="1" si="1"/>
        <v>43.5</v>
      </c>
      <c r="F50">
        <v>11</v>
      </c>
      <c r="G50" t="str">
        <f ca="1">NoComment&amp;$E$2&amp;TEXT(C50,"00 ")&amp;D50&amp;REPT(" ",$A$1-LEN(D50))&amp;"-- "&amp;IF(LEFT(D50,1)="*",$G$1,$H$1)</f>
        <v>XQX R43 COMLINE                                                                                             -- Variables</v>
      </c>
    </row>
    <row r="51" spans="1:7" x14ac:dyDescent="0.2">
      <c r="A51">
        <f t="shared" si="0"/>
        <v>48</v>
      </c>
      <c r="B51" t="e">
        <f>MATCH(IF(LEFT(TRIM(D51),1)="*",D51,TRIM(LEFT(D51,FIND(" ",D51&amp;" ")))),LIST!$C$4:$C$193,0)</f>
        <v>#N/A</v>
      </c>
      <c r="C51">
        <f ca="1">IF(ISNUMBER(B51),OFFSET(LIST!$A$3,B51,0),C50+0.1)</f>
        <v>43.1</v>
      </c>
      <c r="D51" s="6" t="s">
        <v>458</v>
      </c>
      <c r="E51">
        <f t="shared" ca="1" si="1"/>
        <v>43.6</v>
      </c>
      <c r="F51">
        <v>11</v>
      </c>
      <c r="G51" t="str">
        <f ca="1">NoComment&amp;$E$2&amp;TEXT(C51,"00 ")&amp;D51&amp;REPT(" ",$A$1-LEN(D51))&amp;"-- "&amp;IF(LEFT(D51,1)="*",$G$1,$H$1)</f>
        <v>XQX R43 (one such line for each of NUMCOM command lines)                                                    -- Variables</v>
      </c>
    </row>
    <row r="52" spans="1:7" x14ac:dyDescent="0.2">
      <c r="A52">
        <f t="shared" si="0"/>
        <v>20</v>
      </c>
      <c r="B52">
        <f>MATCH(IF(LEFT(TRIM(D52),1)="*",D52,TRIM(LEFT(D52,FIND(" ",D52&amp;" ")))),LIST!$C$4:$C$193,0)</f>
        <v>128</v>
      </c>
      <c r="C52">
        <f ca="1">IF(ISNUMBER(B52),OFFSET(LIST!$A$3,B52,0),C51+0.1)</f>
        <v>44</v>
      </c>
      <c r="D52" s="6" t="s">
        <v>411</v>
      </c>
      <c r="E52">
        <f t="shared" ca="1" si="1"/>
        <v>44.5</v>
      </c>
      <c r="F52">
        <v>11</v>
      </c>
      <c r="G52" t="str">
        <f ca="1">NoComment&amp;$E$2&amp;TEXT(C52,"00 ")&amp;D52&amp;REPT(" ",$A$1-LEN(D52))&amp;"-- "&amp;IF(LEFT(D52,1)="*",$G$1,$H$1)</f>
        <v>XQX R44 * model input/output                                                                                -- Section Heading</v>
      </c>
    </row>
    <row r="53" spans="1:7" x14ac:dyDescent="0.2">
      <c r="A53">
        <f t="shared" si="0"/>
        <v>13</v>
      </c>
      <c r="B53">
        <f>MATCH(IF(LEFT(TRIM(D53),1)="*",D53,TRIM(LEFT(D53,FIND(" ",D53&amp;" ")))),LIST!$C$4:$C$193,0)</f>
        <v>129</v>
      </c>
      <c r="C53">
        <f ca="1">IF(ISNUMBER(B53),OFFSET(LIST!$A$3,B53,0),C52+0.1)</f>
        <v>45</v>
      </c>
      <c r="D53" s="6" t="s">
        <v>459</v>
      </c>
      <c r="E53">
        <f t="shared" ca="1" si="1"/>
        <v>45.5</v>
      </c>
      <c r="F53">
        <v>11</v>
      </c>
      <c r="G53" t="str">
        <f ca="1">NoComment&amp;$E$2&amp;TEXT(C53,"00 ")&amp;D53&amp;REPT(" ",$A$1-LEN(D53))&amp;"-- "&amp;IF(LEFT(D53,1)="*",$G$1,$H$1)</f>
        <v>XQX R45 TEMPFLE INFLE                                                                                       -- Variables</v>
      </c>
    </row>
    <row r="54" spans="1:7" x14ac:dyDescent="0.2">
      <c r="A54">
        <f t="shared" si="0"/>
        <v>50</v>
      </c>
      <c r="B54" t="e">
        <f>MATCH(IF(LEFT(TRIM(D54),1)="*",D54,TRIM(LEFT(D54,FIND(" ",D54&amp;" ")))),LIST!$C$4:$C$193,0)</f>
        <v>#N/A</v>
      </c>
      <c r="C54">
        <f ca="1">IF(ISNUMBER(B54),OFFSET(LIST!$A$3,B54,0),C53+0.1)</f>
        <v>45.1</v>
      </c>
      <c r="D54" s="6" t="s">
        <v>460</v>
      </c>
      <c r="E54">
        <f t="shared" ca="1" si="1"/>
        <v>45.6</v>
      </c>
      <c r="F54">
        <v>11</v>
      </c>
      <c r="G54" t="str">
        <f ca="1">NoComment&amp;$E$2&amp;TEXT(C54,"00 ")&amp;D54&amp;REPT(" ",$A$1-LEN(D54))&amp;"-- "&amp;IF(LEFT(D54,1)="*",$G$1,$H$1)</f>
        <v>XQX R45 (one such line for each of NTPLFLE template files)                                                  -- Variables</v>
      </c>
    </row>
    <row r="55" spans="1:7" x14ac:dyDescent="0.2">
      <c r="A55">
        <f t="shared" si="0"/>
        <v>13</v>
      </c>
      <c r="B55">
        <f>MATCH(IF(LEFT(TRIM(D55),1)="*",D55,TRIM(LEFT(D55,FIND(" ",D55&amp;" ")))),LIST!$C$4:$C$193,0)</f>
        <v>131</v>
      </c>
      <c r="C55">
        <f ca="1">IF(ISNUMBER(B55),OFFSET(LIST!$A$3,B55,0),C54+0.1)</f>
        <v>46</v>
      </c>
      <c r="D55" s="6" t="s">
        <v>461</v>
      </c>
      <c r="E55">
        <f t="shared" ca="1" si="1"/>
        <v>46.5</v>
      </c>
      <c r="F55">
        <v>11</v>
      </c>
      <c r="G55" t="str">
        <f ca="1">NoComment&amp;$E$2&amp;TEXT(C55,"00 ")&amp;D55&amp;REPT(" ",$A$1-LEN(D55))&amp;"-- "&amp;IF(LEFT(D55,1)="*",$G$1,$H$1)</f>
        <v>XQX R46 INSFLE OUTFLE                                                                                       -- Variables</v>
      </c>
    </row>
    <row r="56" spans="1:7" x14ac:dyDescent="0.2">
      <c r="A56">
        <f t="shared" si="0"/>
        <v>53</v>
      </c>
      <c r="B56" t="e">
        <f>MATCH(IF(LEFT(TRIM(D56),1)="*",D56,TRIM(LEFT(D56,FIND(" ",D56&amp;" ")))),LIST!$C$4:$C$193,0)</f>
        <v>#N/A</v>
      </c>
      <c r="C56">
        <f ca="1">IF(ISNUMBER(B56),OFFSET(LIST!$A$3,B56,0),C55+0.1)</f>
        <v>46.1</v>
      </c>
      <c r="D56" s="6" t="s">
        <v>462</v>
      </c>
      <c r="E56">
        <f t="shared" ca="1" si="1"/>
        <v>46.6</v>
      </c>
      <c r="F56">
        <v>11</v>
      </c>
      <c r="G56" t="str">
        <f ca="1">NoComment&amp;$E$2&amp;TEXT(C56,"00 ")&amp;D56&amp;REPT(" ",$A$1-LEN(D56))&amp;"-- "&amp;IF(LEFT(D56,1)="*",$G$1,$H$1)</f>
        <v>XQX R46 (one such line for each of NINSLFE instruction files)                                               -- Variables</v>
      </c>
    </row>
    <row r="57" spans="1:7" x14ac:dyDescent="0.2">
      <c r="A57">
        <f t="shared" si="0"/>
        <v>19</v>
      </c>
      <c r="B57">
        <f>MATCH(IF(LEFT(TRIM(D57),1)="*",D57,TRIM(LEFT(D57,FIND(" ",D57&amp;" ")))),LIST!$C$4:$C$193,0)</f>
        <v>133</v>
      </c>
      <c r="C57">
        <f ca="1">IF(ISNUMBER(B57),OFFSET(LIST!$A$3,B57,0),C56+0.1)</f>
        <v>47</v>
      </c>
      <c r="D57" s="6" t="s">
        <v>410</v>
      </c>
      <c r="E57">
        <f t="shared" ca="1" si="1"/>
        <v>47.5</v>
      </c>
      <c r="F57">
        <v>11</v>
      </c>
      <c r="G57" t="str">
        <f ca="1">NoComment&amp;$E$2&amp;TEXT(C57,"00 ")&amp;D57&amp;REPT(" ",$A$1-LEN(D57))&amp;"-- "&amp;IF(LEFT(D57,1)="*",$G$1,$H$1)</f>
        <v>XQX R47 * prior information                                                                                 -- Section Heading</v>
      </c>
    </row>
    <row r="58" spans="1:7" x14ac:dyDescent="0.2">
      <c r="A58">
        <f t="shared" si="0"/>
        <v>68</v>
      </c>
      <c r="B58">
        <f>MATCH(IF(LEFT(TRIM(D58),1)="*",D58,TRIM(LEFT(D58,FIND(" ",D58&amp;" ")))),LIST!$C$4:$C$193,0)</f>
        <v>134</v>
      </c>
      <c r="C58">
        <f ca="1">IF(ISNUMBER(B58),OFFSET(LIST!$A$3,B58,0),C57+0.1)</f>
        <v>48</v>
      </c>
      <c r="D58" s="6" t="s">
        <v>463</v>
      </c>
      <c r="E58">
        <f t="shared" ca="1" si="1"/>
        <v>48.5</v>
      </c>
      <c r="F58">
        <v>11</v>
      </c>
      <c r="G58" t="str">
        <f ca="1">NoComment&amp;$E$2&amp;TEXT(C58,"00 ")&amp;D58&amp;REPT(" ",$A$1-LEN(D58))&amp;"-- "&amp;IF(LEFT(D58,1)="*",$G$1,$H$1)</f>
        <v>XQX R48 PILBL PIFAC * PARNME + PIFAC * log(PARNME) ... = PIVAL WEIGHT OBGNME                                -- Variables</v>
      </c>
    </row>
    <row r="59" spans="1:7" x14ac:dyDescent="0.2">
      <c r="A59">
        <f t="shared" si="0"/>
        <v>64</v>
      </c>
      <c r="B59" t="e">
        <f>MATCH(IF(LEFT(TRIM(D59),1)="*",D59,TRIM(LEFT(D59,FIND(" ",D59&amp;" ")))),LIST!$C$4:$C$193,0)</f>
        <v>#N/A</v>
      </c>
      <c r="C59">
        <f ca="1">IF(ISNUMBER(B59),OFFSET(LIST!$A$3,B59,0),C58+0.1)</f>
        <v>48.1</v>
      </c>
      <c r="D59" s="6" t="s">
        <v>464</v>
      </c>
      <c r="E59">
        <f t="shared" ca="1" si="1"/>
        <v>48.6</v>
      </c>
      <c r="F59">
        <v>11</v>
      </c>
      <c r="G59" t="str">
        <f ca="1">NoComment&amp;$E$2&amp;TEXT(C59,"00 ")&amp;D59&amp;REPT(" ",$A$1-LEN(D59))&amp;"-- "&amp;IF(LEFT(D59,1)="*",$G$1,$H$1)</f>
        <v>XQX R48 (one such line for each of NPRIOR articles of prior information)                                    -- Variables</v>
      </c>
    </row>
    <row r="60" spans="1:7" x14ac:dyDescent="0.2">
      <c r="A60">
        <f t="shared" si="0"/>
        <v>21</v>
      </c>
      <c r="B60">
        <f>MATCH(IF(LEFT(TRIM(D60),1)="*",D60,TRIM(LEFT(D60,FIND(" ",D60&amp;" ")))),LIST!$C$4:$C$193,0)</f>
        <v>141</v>
      </c>
      <c r="C60">
        <f ca="1">IF(ISNUMBER(B60),OFFSET(LIST!$A$3,B60,0),C59+0.1)</f>
        <v>49</v>
      </c>
      <c r="D60" s="6" t="s">
        <v>409</v>
      </c>
      <c r="E60">
        <f t="shared" ca="1" si="1"/>
        <v>49.5</v>
      </c>
      <c r="F60">
        <v>11</v>
      </c>
      <c r="G60" t="str">
        <f ca="1">NoComment&amp;$E$2&amp;TEXT(C60,"00 ")&amp;D60&amp;REPT(" ",$A$1-LEN(D60))&amp;"-- "&amp;IF(LEFT(D60,1)="*",$G$1,$H$1)</f>
        <v>XQX R49 * predictive analysis                                                                               -- Section Heading</v>
      </c>
    </row>
    <row r="61" spans="1:7" x14ac:dyDescent="0.2">
      <c r="A61">
        <f t="shared" si="0"/>
        <v>23</v>
      </c>
      <c r="B61">
        <f>MATCH(IF(LEFT(TRIM(D61),1)="*",D61,TRIM(LEFT(D61,FIND(" ",D61&amp;" ")))),LIST!$C$4:$C$193,0)</f>
        <v>142</v>
      </c>
      <c r="C61">
        <f ca="1">IF(ISNUMBER(B61),OFFSET(LIST!$A$3,B61,0),C60+0.1)</f>
        <v>50</v>
      </c>
      <c r="D61" s="6" t="s">
        <v>465</v>
      </c>
      <c r="E61">
        <f t="shared" ca="1" si="1"/>
        <v>50.5</v>
      </c>
      <c r="F61">
        <v>11</v>
      </c>
      <c r="G61" t="str">
        <f ca="1">NoComment&amp;$E$2&amp;TEXT(C61,"00 ")&amp;D61&amp;REPT(" ",$A$1-LEN(D61))&amp;"-- "&amp;IF(LEFT(D61,1)="*",$G$1,$H$1)</f>
        <v>XQX R50 NPREDMAXMIN [PREDNOISE]                                                                             -- Variables</v>
      </c>
    </row>
    <row r="62" spans="1:7" x14ac:dyDescent="0.2">
      <c r="A62">
        <f t="shared" si="0"/>
        <v>11</v>
      </c>
      <c r="B62">
        <f>MATCH(IF(LEFT(TRIM(D62),1)="*",D62,TRIM(LEFT(D62,FIND(" ",D62&amp;" ")))),LIST!$C$4:$C$193,0)</f>
        <v>144</v>
      </c>
      <c r="C62">
        <f ca="1">IF(ISNUMBER(B62),OFFSET(LIST!$A$3,B62,0),C61+0.1)</f>
        <v>51</v>
      </c>
      <c r="D62" s="6" t="s">
        <v>466</v>
      </c>
      <c r="E62">
        <f t="shared" ca="1" si="1"/>
        <v>51.5</v>
      </c>
      <c r="F62">
        <v>11</v>
      </c>
      <c r="G62" t="str">
        <f ca="1">NoComment&amp;$E$2&amp;TEXT(C62,"00 ")&amp;D62&amp;REPT(" ",$A$1-LEN(D62))&amp;"-- "&amp;IF(LEFT(D62,1)="*",$G$1,$H$1)</f>
        <v>XQX R51 PD0 PD1 PD2                                                                                         -- Variables</v>
      </c>
    </row>
    <row r="63" spans="1:7" x14ac:dyDescent="0.2">
      <c r="A63">
        <f t="shared" si="0"/>
        <v>50</v>
      </c>
      <c r="B63">
        <f>MATCH(IF(LEFT(TRIM(D63),1)="*",D63,TRIM(LEFT(D63,FIND(" ",D63&amp;" ")))),LIST!$C$4:$C$193,0)</f>
        <v>147</v>
      </c>
      <c r="C63">
        <f ca="1">IF(ISNUMBER(B63),OFFSET(LIST!$A$3,B63,0),C62+0.1)</f>
        <v>52</v>
      </c>
      <c r="D63" s="6" t="s">
        <v>467</v>
      </c>
      <c r="E63">
        <f t="shared" ca="1" si="1"/>
        <v>52.5</v>
      </c>
      <c r="F63">
        <v>11</v>
      </c>
      <c r="G63" t="str">
        <f ca="1">NoComment&amp;$E$2&amp;TEXT(C63,"00 ")&amp;D63&amp;REPT(" ",$A$1-LEN(D63))&amp;"-- "&amp;IF(LEFT(D63,1)="*",$G$1,$H$1)</f>
        <v>XQX R52 ABSPREDLAM RELPREDLAM INITSCHFAC MULSCHFAC NSEARCH                                                  -- Variables</v>
      </c>
    </row>
    <row r="64" spans="1:7" x14ac:dyDescent="0.2">
      <c r="A64">
        <f t="shared" si="0"/>
        <v>21</v>
      </c>
      <c r="B64">
        <f>MATCH(IF(LEFT(TRIM(D64),1)="*",D64,TRIM(LEFT(D64,FIND(" ",D64&amp;" ")))),LIST!$C$4:$C$193,0)</f>
        <v>152</v>
      </c>
      <c r="C64">
        <f ca="1">IF(ISNUMBER(B64),OFFSET(LIST!$A$3,B64,0),C63+0.1)</f>
        <v>53</v>
      </c>
      <c r="D64" s="6" t="s">
        <v>468</v>
      </c>
      <c r="E64">
        <f t="shared" ca="1" si="1"/>
        <v>53.5</v>
      </c>
      <c r="F64">
        <v>11</v>
      </c>
      <c r="G64" t="str">
        <f ca="1">NoComment&amp;$E$2&amp;TEXT(C64,"00 ")&amp;D64&amp;REPT(" ",$A$1-LEN(D64))&amp;"-- "&amp;IF(LEFT(D64,1)="*",$G$1,$H$1)</f>
        <v>XQX R53 ABSPREDSWH RELPREDSWH                                                                               -- Variables</v>
      </c>
    </row>
    <row r="65" spans="1:7" x14ac:dyDescent="0.2">
      <c r="A65">
        <f t="shared" si="0"/>
        <v>41</v>
      </c>
      <c r="B65">
        <f>MATCH(IF(LEFT(TRIM(D65),1)="*",D65,TRIM(LEFT(D65,FIND(" ",D65&amp;" ")))),LIST!$C$4:$C$193,0)</f>
        <v>154</v>
      </c>
      <c r="C65">
        <f ca="1">IF(ISNUMBER(B65),OFFSET(LIST!$A$3,B65,0),C64+0.1)</f>
        <v>54</v>
      </c>
      <c r="D65" s="6" t="s">
        <v>469</v>
      </c>
      <c r="E65">
        <f t="shared" ca="1" si="1"/>
        <v>54.5</v>
      </c>
      <c r="F65">
        <v>11</v>
      </c>
      <c r="G65" t="str">
        <f ca="1">NoComment&amp;$E$2&amp;TEXT(C65,"00 ")&amp;D65&amp;REPT(" ",$A$1-LEN(D65))&amp;"-- "&amp;IF(LEFT(D65,1)="*",$G$1,$H$1)</f>
        <v>XQX R54 NPREDNORED ABSPREDSTP RELPREDSTP NPREDSTP                                                           -- Variables</v>
      </c>
    </row>
    <row r="66" spans="1:7" x14ac:dyDescent="0.2">
      <c r="A66">
        <f t="shared" si="0"/>
        <v>16</v>
      </c>
      <c r="B66">
        <f>MATCH(IF(LEFT(TRIM(D66),1)="*",D66,TRIM(LEFT(D66,FIND(" ",D66&amp;" ")))),LIST!$C$4:$C$193,0)</f>
        <v>158</v>
      </c>
      <c r="C66">
        <f ca="1">IF(ISNUMBER(B66),OFFSET(LIST!$A$3,B66,0),C65+0.1)</f>
        <v>55</v>
      </c>
      <c r="D66" s="6" t="s">
        <v>408</v>
      </c>
      <c r="E66">
        <f t="shared" ca="1" si="1"/>
        <v>55.5</v>
      </c>
      <c r="F66">
        <v>11</v>
      </c>
      <c r="G66" t="str">
        <f ca="1">NoComment&amp;$E$2&amp;TEXT(C66,"00 ")&amp;D66&amp;REPT(" ",$A$1-LEN(D66))&amp;"-- "&amp;IF(LEFT(D66,1)="*",$G$1,$H$1)</f>
        <v>XQX R55 * regularisation                                                                                    -- Section Heading</v>
      </c>
    </row>
    <row r="67" spans="1:7" x14ac:dyDescent="0.2">
      <c r="A67">
        <f t="shared" si="0"/>
        <v>39</v>
      </c>
      <c r="B67">
        <f>MATCH(IF(LEFT(TRIM(D67),1)="*",D67,TRIM(LEFT(D67,FIND(" ",D67&amp;" ")))),LIST!$C$4:$C$193,0)</f>
        <v>159</v>
      </c>
      <c r="C67">
        <f ca="1">IF(ISNUMBER(B67),OFFSET(LIST!$A$3,B67,0),C66+0.1)</f>
        <v>56</v>
      </c>
      <c r="D67" s="6" t="s">
        <v>470</v>
      </c>
      <c r="E67">
        <f t="shared" ca="1" si="1"/>
        <v>56.5</v>
      </c>
      <c r="F67">
        <v>11</v>
      </c>
      <c r="G67" t="str">
        <f ca="1">NoComment&amp;$E$2&amp;TEXT(C67,"00 ")&amp;D67&amp;REPT(" ",$A$1-LEN(D67))&amp;"-- "&amp;IF(LEFT(D67,1)="*",$G$1,$H$1)</f>
        <v>XQX R56 PHIMLIM PHIMACCEPT [FRACPHIM] [MEMSAVE]                                                             -- Variables</v>
      </c>
    </row>
    <row r="68" spans="1:7" x14ac:dyDescent="0.2">
      <c r="A68">
        <f t="shared" ref="A68:A77" si="2">LEN(D68)</f>
        <v>41</v>
      </c>
      <c r="B68">
        <f>MATCH(IF(LEFT(TRIM(D68),1)="*",D68,TRIM(LEFT(D68,FIND(" ",D68&amp;" ")))),LIST!$C$4:$C$193,0)</f>
        <v>163</v>
      </c>
      <c r="C68">
        <f ca="1">IF(ISNUMBER(B68),OFFSET(LIST!$A$3,B68,0),C67+0.1)</f>
        <v>57</v>
      </c>
      <c r="D68" s="6" t="s">
        <v>471</v>
      </c>
      <c r="E68">
        <f t="shared" ref="E68:E77" ca="1" si="3">C68+0.5</f>
        <v>57.5</v>
      </c>
      <c r="F68">
        <v>11</v>
      </c>
      <c r="G68" t="str">
        <f ca="1">NoComment&amp;$E$2&amp;TEXT(C68,"00 ")&amp;D68&amp;REPT(" ",$A$1-LEN(D68))&amp;"-- "&amp;IF(LEFT(D68,1)="*",$G$1,$H$1)</f>
        <v>XQX R57 WFINIT WFMIN WFMAX [LINREG] [REGCONTINUE]                                                           -- Variables</v>
      </c>
    </row>
    <row r="69" spans="1:7" x14ac:dyDescent="0.2">
      <c r="A69">
        <f t="shared" si="2"/>
        <v>61</v>
      </c>
      <c r="B69">
        <f>MATCH(IF(LEFT(TRIM(D69),1)="*",D69,TRIM(LEFT(D69,FIND(" ",D69&amp;" ")))),LIST!$C$4:$C$193,0)</f>
        <v>168</v>
      </c>
      <c r="C69">
        <f ca="1">IF(ISNUMBER(B69),OFFSET(LIST!$A$3,B69,0),C68+0.1)</f>
        <v>58</v>
      </c>
      <c r="D69" s="6" t="s">
        <v>472</v>
      </c>
      <c r="E69">
        <f t="shared" ca="1" si="3"/>
        <v>58.5</v>
      </c>
      <c r="F69">
        <v>11</v>
      </c>
      <c r="G69" t="str">
        <f ca="1">NoComment&amp;$E$2&amp;TEXT(C69,"00 ")&amp;D69&amp;REPT(" ",$A$1-LEN(D69))&amp;"-- "&amp;IF(LEFT(D69,1)="*",$G$1,$H$1)</f>
        <v>XQX R58 WFFAC WFTOL IREGADJ [NOPTREGADJ REGWEIGHTRAT [REGSINGTHRESH]]                                       -- Variables</v>
      </c>
    </row>
    <row r="70" spans="1:7" x14ac:dyDescent="0.2">
      <c r="A70">
        <f t="shared" si="2"/>
        <v>8</v>
      </c>
      <c r="B70">
        <f>MATCH(IF(LEFT(TRIM(D70),1)="*",D70,TRIM(LEFT(D70,FIND(" ",D70&amp;" ")))),LIST!$C$4:$C$193,0)</f>
        <v>174</v>
      </c>
      <c r="C70">
        <f ca="1">IF(ISNUMBER(B70),OFFSET(LIST!$A$3,B70,0),C69+0.1)</f>
        <v>59</v>
      </c>
      <c r="D70" s="6" t="s">
        <v>407</v>
      </c>
      <c r="E70">
        <f t="shared" ca="1" si="3"/>
        <v>59.5</v>
      </c>
      <c r="F70">
        <v>11</v>
      </c>
      <c r="G70" t="str">
        <f ca="1">NoComment&amp;$E$2&amp;TEXT(C70,"00 ")&amp;D70&amp;REPT(" ",$A$1-LEN(D70))&amp;"-- "&amp;IF(LEFT(D70,1)="*",$G$1,$H$1)</f>
        <v>XQX R59 * pareto                                                                                            -- Section Heading</v>
      </c>
    </row>
    <row r="71" spans="1:7" x14ac:dyDescent="0.2">
      <c r="A71">
        <f t="shared" si="2"/>
        <v>15</v>
      </c>
      <c r="B71">
        <f>MATCH(IF(LEFT(TRIM(D71),1)="*",D71,TRIM(LEFT(D71,FIND(" ",D71&amp;" ")))),LIST!$C$4:$C$193,0)</f>
        <v>175</v>
      </c>
      <c r="C71">
        <f ca="1">IF(ISNUMBER(B71),OFFSET(LIST!$A$3,B71,0),C70+0.1)</f>
        <v>60</v>
      </c>
      <c r="D71" s="6" t="s">
        <v>4</v>
      </c>
      <c r="E71">
        <f t="shared" ca="1" si="3"/>
        <v>60.5</v>
      </c>
      <c r="F71">
        <v>11</v>
      </c>
      <c r="G71" t="str">
        <f ca="1">NoComment&amp;$E$2&amp;TEXT(C71,"00 ")&amp;D71&amp;REPT(" ",$A$1-LEN(D71))&amp;"-- "&amp;IF(LEFT(D71,1)="*",$G$1,$H$1)</f>
        <v>XQX R60 PARETO_OBSGROUP                                                                                     -- Variables</v>
      </c>
    </row>
    <row r="72" spans="1:7" x14ac:dyDescent="0.2">
      <c r="A72">
        <f t="shared" si="2"/>
        <v>49</v>
      </c>
      <c r="B72">
        <f>MATCH(IF(LEFT(TRIM(D72),1)="*",D72,TRIM(LEFT(D72,FIND(" ",D72&amp;" ")))),LIST!$C$4:$C$193,0)</f>
        <v>176</v>
      </c>
      <c r="C72">
        <f ca="1">IF(ISNUMBER(B72),OFFSET(LIST!$A$3,B72,0),C71+0.1)</f>
        <v>61</v>
      </c>
      <c r="D72" s="6" t="s">
        <v>473</v>
      </c>
      <c r="E72">
        <f t="shared" ca="1" si="3"/>
        <v>61.5</v>
      </c>
      <c r="F72">
        <v>11</v>
      </c>
      <c r="G72" t="str">
        <f ca="1">NoComment&amp;$E$2&amp;TEXT(C72,"00 ")&amp;D72&amp;REPT(" ",$A$1-LEN(D72))&amp;"-- "&amp;IF(LEFT(D72,1)="*",$G$1,$H$1)</f>
        <v>XQX R61 PARETO_WTFAC_START PARETO_WTFAC_FIN NUM_WTFAC_INC                                                   -- Variables</v>
      </c>
    </row>
    <row r="73" spans="1:7" x14ac:dyDescent="0.2">
      <c r="A73">
        <f t="shared" si="2"/>
        <v>40</v>
      </c>
      <c r="B73">
        <f>MATCH(IF(LEFT(TRIM(D73),1)="*",D73,TRIM(LEFT(D73,FIND(" ",D73&amp;" ")))),LIST!$C$4:$C$193,0)</f>
        <v>179</v>
      </c>
      <c r="C73">
        <f ca="1">IF(ISNUMBER(B73),OFFSET(LIST!$A$3,B73,0),C72+0.1)</f>
        <v>62</v>
      </c>
      <c r="D73" s="6" t="s">
        <v>474</v>
      </c>
      <c r="E73">
        <f t="shared" ca="1" si="3"/>
        <v>62.5</v>
      </c>
      <c r="F73">
        <v>11</v>
      </c>
      <c r="G73" t="str">
        <f ca="1">NoComment&amp;$E$2&amp;TEXT(C73,"00 ")&amp;D73&amp;REPT(" ",$A$1-LEN(D73))&amp;"-- "&amp;IF(LEFT(D73,1)="*",$G$1,$H$1)</f>
        <v>XQX R62 NUM_ITER_START NUM_ITER_GEN NUM_ITER_FIN                                                            -- Variables</v>
      </c>
    </row>
    <row r="74" spans="1:7" x14ac:dyDescent="0.2">
      <c r="A74">
        <f t="shared" si="2"/>
        <v>8</v>
      </c>
      <c r="B74">
        <f>MATCH(IF(LEFT(TRIM(D74),1)="*",D74,TRIM(LEFT(D74,FIND(" ",D74&amp;" ")))),LIST!$C$4:$C$193,0)</f>
        <v>182</v>
      </c>
      <c r="C74">
        <f ca="1">IF(ISNUMBER(B74),OFFSET(LIST!$A$3,B74,0),C73+0.1)</f>
        <v>63</v>
      </c>
      <c r="D74" s="6" t="s">
        <v>24</v>
      </c>
      <c r="E74">
        <f t="shared" ca="1" si="3"/>
        <v>63.5</v>
      </c>
      <c r="F74">
        <v>11</v>
      </c>
      <c r="G74" t="str">
        <f ca="1">NoComment&amp;$E$2&amp;TEXT(C74,"00 ")&amp;D74&amp;REPT(" ",$A$1-LEN(D74))&amp;"-- "&amp;IF(LEFT(D74,1)="*",$G$1,$H$1)</f>
        <v>XQX R63 ALT_TERM                                                                                            -- Variables</v>
      </c>
    </row>
    <row r="75" spans="1:7" x14ac:dyDescent="0.2">
      <c r="A75">
        <f t="shared" si="2"/>
        <v>81</v>
      </c>
      <c r="B75">
        <f>MATCH(IF(LEFT(TRIM(D75),1)="*",D75,TRIM(LEFT(D75,FIND(" ",D75&amp;" ")))),LIST!$C$4:$C$193,0)</f>
        <v>183</v>
      </c>
      <c r="C75">
        <f ca="1">IF(ISNUMBER(B75),OFFSET(LIST!$A$3,B75,0),C74+0.1)</f>
        <v>64</v>
      </c>
      <c r="D75" s="6" t="s">
        <v>475</v>
      </c>
      <c r="E75">
        <f t="shared" ca="1" si="3"/>
        <v>64.5</v>
      </c>
      <c r="F75">
        <v>11</v>
      </c>
      <c r="G75" t="str">
        <f ca="1">NoComment&amp;$E$2&amp;TEXT(C75,"00 ")&amp;D75&amp;REPT(" ",$A$1-LEN(D75))&amp;"-- "&amp;IF(LEFT(D75,1)="*",$G$1,$H$1)</f>
        <v>XQX R64 OBS_TERM ABOVE_OR_BELOW OBS_THRESH NUM_ITER_THRESH (only if ALT_TERM is non-zero)                   -- Variables</v>
      </c>
    </row>
    <row r="76" spans="1:7" x14ac:dyDescent="0.2">
      <c r="A76">
        <f t="shared" si="2"/>
        <v>11</v>
      </c>
      <c r="B76">
        <f>MATCH(IF(LEFT(TRIM(D76),1)="*",D76,TRIM(LEFT(D76,FIND(" ",D76&amp;" ")))),LIST!$C$4:$C$193,0)</f>
        <v>187</v>
      </c>
      <c r="C76">
        <f ca="1">IF(ISNUMBER(B76),OFFSET(LIST!$A$3,B76,0),C75+0.1)</f>
        <v>65</v>
      </c>
      <c r="D76" s="6" t="s">
        <v>38</v>
      </c>
      <c r="E76">
        <f t="shared" ca="1" si="3"/>
        <v>65.5</v>
      </c>
      <c r="F76">
        <v>11</v>
      </c>
      <c r="G76" t="str">
        <f ca="1">NoComment&amp;$E$2&amp;TEXT(C76,"00 ")&amp;D76&amp;REPT(" ",$A$1-LEN(D76))&amp;"-- "&amp;IF(LEFT(D76,1)="*",$G$1,$H$1)</f>
        <v>XQX R65 NOBS_REPORT                                                                                         -- Variables</v>
      </c>
    </row>
    <row r="77" spans="1:7" x14ac:dyDescent="0.2">
      <c r="A77">
        <f t="shared" si="2"/>
        <v>60</v>
      </c>
      <c r="B77">
        <f>MATCH(IF(LEFT(TRIM(D77),1)="*",D77,TRIM(LEFT(D77,FIND(" ",D77&amp;" ")))),LIST!$C$4:$C$193,0)</f>
        <v>188</v>
      </c>
      <c r="C77">
        <f ca="1">IF(ISNUMBER(B77),OFFSET(LIST!$A$3,B77,0),C76+0.1)</f>
        <v>66</v>
      </c>
      <c r="D77" s="6" t="s">
        <v>476</v>
      </c>
      <c r="E77">
        <f t="shared" ca="1" si="3"/>
        <v>66.5</v>
      </c>
      <c r="F77">
        <v>11</v>
      </c>
      <c r="G77" t="str">
        <f ca="1">NoComment&amp;$E$2&amp;TEXT(C77,"00 ")&amp;D77&amp;REPT(" ",$A$1-LEN(D77))&amp;"-- "&amp;IF(LEFT(D77,1)="*",$G$1,$H$1)</f>
        <v>XQX R66 OBS_REPORT_1 OBS_REPORT_2 OBS_REPORT_3.. (NOBS_REPORT items)                                        -- Variables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3"/>
  <sheetViews>
    <sheetView tabSelected="1" workbookViewId="0"/>
  </sheetViews>
  <sheetFormatPr defaultRowHeight="12.75" x14ac:dyDescent="0.2"/>
  <sheetData>
    <row r="1" spans="1:3" x14ac:dyDescent="0.2">
      <c r="A1" t="s">
        <v>430</v>
      </c>
      <c r="B1" t="s">
        <v>431</v>
      </c>
      <c r="C1" t="s">
        <v>480</v>
      </c>
    </row>
    <row r="2" spans="1:3" x14ac:dyDescent="0.2">
      <c r="A2">
        <v>1.5</v>
      </c>
      <c r="B2">
        <v>11</v>
      </c>
      <c r="C2" t="s">
        <v>481</v>
      </c>
    </row>
    <row r="3" spans="1:3" x14ac:dyDescent="0.2">
      <c r="A3">
        <v>2.5</v>
      </c>
      <c r="B3">
        <v>11</v>
      </c>
      <c r="C3" t="s">
        <v>650</v>
      </c>
    </row>
    <row r="4" spans="1:3" x14ac:dyDescent="0.2">
      <c r="A4">
        <v>3</v>
      </c>
      <c r="B4">
        <v>1</v>
      </c>
      <c r="C4" t="s">
        <v>482</v>
      </c>
    </row>
    <row r="5" spans="1:3" x14ac:dyDescent="0.2">
      <c r="A5">
        <v>3</v>
      </c>
      <c r="B5">
        <v>2</v>
      </c>
      <c r="C5" t="s">
        <v>483</v>
      </c>
    </row>
    <row r="6" spans="1:3" x14ac:dyDescent="0.2">
      <c r="A6">
        <v>3.5</v>
      </c>
      <c r="B6">
        <v>11</v>
      </c>
      <c r="C6" t="s">
        <v>651</v>
      </c>
    </row>
    <row r="7" spans="1:3" x14ac:dyDescent="0.2">
      <c r="A7">
        <v>4</v>
      </c>
      <c r="B7">
        <v>1</v>
      </c>
      <c r="C7" t="s">
        <v>484</v>
      </c>
    </row>
    <row r="8" spans="1:3" x14ac:dyDescent="0.2">
      <c r="A8">
        <v>4</v>
      </c>
      <c r="B8">
        <v>2</v>
      </c>
      <c r="C8" t="s">
        <v>485</v>
      </c>
    </row>
    <row r="9" spans="1:3" x14ac:dyDescent="0.2">
      <c r="A9">
        <v>4</v>
      </c>
      <c r="B9">
        <v>3</v>
      </c>
      <c r="C9" t="s">
        <v>486</v>
      </c>
    </row>
    <row r="10" spans="1:3" x14ac:dyDescent="0.2">
      <c r="A10">
        <v>4</v>
      </c>
      <c r="B10">
        <v>4</v>
      </c>
      <c r="C10" t="s">
        <v>487</v>
      </c>
    </row>
    <row r="11" spans="1:3" x14ac:dyDescent="0.2">
      <c r="A11">
        <v>4</v>
      </c>
      <c r="B11">
        <v>5</v>
      </c>
      <c r="C11" t="s">
        <v>488</v>
      </c>
    </row>
    <row r="12" spans="1:3" x14ac:dyDescent="0.2">
      <c r="A12">
        <v>4</v>
      </c>
      <c r="B12">
        <v>6</v>
      </c>
      <c r="C12" t="s">
        <v>489</v>
      </c>
    </row>
    <row r="13" spans="1:3" x14ac:dyDescent="0.2">
      <c r="A13">
        <v>4.5</v>
      </c>
      <c r="B13">
        <v>11</v>
      </c>
      <c r="C13" t="s">
        <v>652</v>
      </c>
    </row>
    <row r="14" spans="1:3" x14ac:dyDescent="0.2">
      <c r="A14">
        <v>5</v>
      </c>
      <c r="B14">
        <v>1</v>
      </c>
      <c r="C14" t="s">
        <v>490</v>
      </c>
    </row>
    <row r="15" spans="1:3" x14ac:dyDescent="0.2">
      <c r="A15">
        <v>5</v>
      </c>
      <c r="B15">
        <v>2</v>
      </c>
      <c r="C15" t="s">
        <v>491</v>
      </c>
    </row>
    <row r="16" spans="1:3" x14ac:dyDescent="0.2">
      <c r="A16">
        <v>5</v>
      </c>
      <c r="B16">
        <v>3</v>
      </c>
      <c r="C16" t="s">
        <v>492</v>
      </c>
    </row>
    <row r="17" spans="1:3" x14ac:dyDescent="0.2">
      <c r="A17">
        <v>5</v>
      </c>
      <c r="B17">
        <v>4</v>
      </c>
      <c r="C17" t="s">
        <v>493</v>
      </c>
    </row>
    <row r="18" spans="1:3" x14ac:dyDescent="0.2">
      <c r="A18">
        <v>5</v>
      </c>
      <c r="B18">
        <v>5</v>
      </c>
      <c r="C18" t="s">
        <v>494</v>
      </c>
    </row>
    <row r="19" spans="1:3" x14ac:dyDescent="0.2">
      <c r="A19">
        <v>5</v>
      </c>
      <c r="B19">
        <v>6</v>
      </c>
      <c r="C19" t="s">
        <v>495</v>
      </c>
    </row>
    <row r="20" spans="1:3" x14ac:dyDescent="0.2">
      <c r="A20">
        <v>5</v>
      </c>
      <c r="B20">
        <v>7</v>
      </c>
      <c r="C20" t="s">
        <v>496</v>
      </c>
    </row>
    <row r="21" spans="1:3" x14ac:dyDescent="0.2">
      <c r="A21">
        <v>5.5</v>
      </c>
      <c r="B21">
        <v>11</v>
      </c>
      <c r="C21" t="s">
        <v>653</v>
      </c>
    </row>
    <row r="22" spans="1:3" x14ac:dyDescent="0.2">
      <c r="A22">
        <v>6</v>
      </c>
      <c r="B22">
        <v>1</v>
      </c>
      <c r="C22" t="s">
        <v>497</v>
      </c>
    </row>
    <row r="23" spans="1:3" x14ac:dyDescent="0.2">
      <c r="A23">
        <v>6</v>
      </c>
      <c r="B23">
        <v>2</v>
      </c>
      <c r="C23" t="s">
        <v>498</v>
      </c>
    </row>
    <row r="24" spans="1:3" x14ac:dyDescent="0.2">
      <c r="A24">
        <v>6</v>
      </c>
      <c r="B24">
        <v>3</v>
      </c>
      <c r="C24" t="s">
        <v>499</v>
      </c>
    </row>
    <row r="25" spans="1:3" x14ac:dyDescent="0.2">
      <c r="A25">
        <v>6</v>
      </c>
      <c r="B25">
        <v>4</v>
      </c>
      <c r="C25" t="s">
        <v>500</v>
      </c>
    </row>
    <row r="26" spans="1:3" x14ac:dyDescent="0.2">
      <c r="A26">
        <v>6</v>
      </c>
      <c r="B26">
        <v>5</v>
      </c>
      <c r="C26" t="s">
        <v>501</v>
      </c>
    </row>
    <row r="27" spans="1:3" x14ac:dyDescent="0.2">
      <c r="A27">
        <v>6</v>
      </c>
      <c r="B27">
        <v>6</v>
      </c>
      <c r="C27" t="s">
        <v>502</v>
      </c>
    </row>
    <row r="28" spans="1:3" x14ac:dyDescent="0.2">
      <c r="A28">
        <v>6</v>
      </c>
      <c r="B28">
        <v>7</v>
      </c>
      <c r="C28" t="s">
        <v>503</v>
      </c>
    </row>
    <row r="29" spans="1:3" x14ac:dyDescent="0.2">
      <c r="A29">
        <v>6.5</v>
      </c>
      <c r="B29">
        <v>11</v>
      </c>
      <c r="C29" t="s">
        <v>654</v>
      </c>
    </row>
    <row r="30" spans="1:3" x14ac:dyDescent="0.2">
      <c r="A30">
        <v>7</v>
      </c>
      <c r="B30">
        <v>1</v>
      </c>
      <c r="C30" t="s">
        <v>504</v>
      </c>
    </row>
    <row r="31" spans="1:3" x14ac:dyDescent="0.2">
      <c r="A31">
        <v>7</v>
      </c>
      <c r="B31">
        <v>2</v>
      </c>
      <c r="C31" t="s">
        <v>505</v>
      </c>
    </row>
    <row r="32" spans="1:3" x14ac:dyDescent="0.2">
      <c r="A32">
        <v>7</v>
      </c>
      <c r="B32">
        <v>4</v>
      </c>
      <c r="C32" t="s">
        <v>506</v>
      </c>
    </row>
    <row r="33" spans="1:3" x14ac:dyDescent="0.2">
      <c r="A33">
        <v>7</v>
      </c>
      <c r="B33">
        <v>5</v>
      </c>
      <c r="C33" t="s">
        <v>507</v>
      </c>
    </row>
    <row r="34" spans="1:3" x14ac:dyDescent="0.2">
      <c r="A34">
        <v>7.5</v>
      </c>
      <c r="B34">
        <v>11</v>
      </c>
      <c r="C34" t="s">
        <v>655</v>
      </c>
    </row>
    <row r="35" spans="1:3" x14ac:dyDescent="0.2">
      <c r="A35">
        <v>8</v>
      </c>
      <c r="B35">
        <v>1</v>
      </c>
      <c r="C35" t="s">
        <v>508</v>
      </c>
    </row>
    <row r="36" spans="1:3" x14ac:dyDescent="0.2">
      <c r="A36">
        <v>8</v>
      </c>
      <c r="B36">
        <v>2</v>
      </c>
      <c r="C36" t="s">
        <v>509</v>
      </c>
    </row>
    <row r="37" spans="1:3" x14ac:dyDescent="0.2">
      <c r="A37">
        <v>8</v>
      </c>
      <c r="B37">
        <v>3</v>
      </c>
      <c r="C37" t="s">
        <v>510</v>
      </c>
    </row>
    <row r="38" spans="1:3" x14ac:dyDescent="0.2">
      <c r="A38">
        <v>8</v>
      </c>
      <c r="B38">
        <v>4</v>
      </c>
      <c r="C38" t="s">
        <v>511</v>
      </c>
    </row>
    <row r="39" spans="1:3" x14ac:dyDescent="0.2">
      <c r="A39">
        <v>8</v>
      </c>
      <c r="B39">
        <v>5</v>
      </c>
      <c r="C39" t="s">
        <v>512</v>
      </c>
    </row>
    <row r="40" spans="1:3" x14ac:dyDescent="0.2">
      <c r="A40">
        <v>8.5</v>
      </c>
      <c r="B40">
        <v>11</v>
      </c>
      <c r="C40" t="s">
        <v>656</v>
      </c>
    </row>
    <row r="41" spans="1:3" x14ac:dyDescent="0.2">
      <c r="A41">
        <v>9</v>
      </c>
      <c r="B41">
        <v>1</v>
      </c>
      <c r="C41" t="s">
        <v>513</v>
      </c>
    </row>
    <row r="42" spans="1:3" x14ac:dyDescent="0.2">
      <c r="A42">
        <v>9</v>
      </c>
      <c r="B42">
        <v>2</v>
      </c>
      <c r="C42" t="s">
        <v>514</v>
      </c>
    </row>
    <row r="43" spans="1:3" x14ac:dyDescent="0.2">
      <c r="A43">
        <v>9</v>
      </c>
      <c r="B43">
        <v>3</v>
      </c>
      <c r="C43" t="s">
        <v>515</v>
      </c>
    </row>
    <row r="44" spans="1:3" x14ac:dyDescent="0.2">
      <c r="A44">
        <v>9</v>
      </c>
      <c r="B44">
        <v>4</v>
      </c>
      <c r="C44" t="s">
        <v>516</v>
      </c>
    </row>
    <row r="45" spans="1:3" x14ac:dyDescent="0.2">
      <c r="A45">
        <v>9</v>
      </c>
      <c r="B45">
        <v>5</v>
      </c>
      <c r="C45" t="s">
        <v>517</v>
      </c>
    </row>
    <row r="46" spans="1:3" x14ac:dyDescent="0.2">
      <c r="A46">
        <v>9</v>
      </c>
      <c r="B46">
        <v>6</v>
      </c>
      <c r="C46" t="s">
        <v>518</v>
      </c>
    </row>
    <row r="47" spans="1:3" x14ac:dyDescent="0.2">
      <c r="A47">
        <v>9</v>
      </c>
      <c r="B47">
        <v>7</v>
      </c>
      <c r="C47" t="s">
        <v>519</v>
      </c>
    </row>
    <row r="48" spans="1:3" x14ac:dyDescent="0.2">
      <c r="A48">
        <v>9</v>
      </c>
      <c r="B48">
        <v>8</v>
      </c>
      <c r="C48" t="s">
        <v>520</v>
      </c>
    </row>
    <row r="49" spans="1:3" x14ac:dyDescent="0.2">
      <c r="A49">
        <v>9</v>
      </c>
      <c r="B49">
        <v>9</v>
      </c>
      <c r="C49" t="s">
        <v>521</v>
      </c>
    </row>
    <row r="50" spans="1:3" x14ac:dyDescent="0.2">
      <c r="A50">
        <v>9.5</v>
      </c>
      <c r="B50">
        <v>11</v>
      </c>
      <c r="C50" t="s">
        <v>657</v>
      </c>
    </row>
    <row r="51" spans="1:3" x14ac:dyDescent="0.2">
      <c r="A51">
        <v>10</v>
      </c>
      <c r="B51">
        <v>1</v>
      </c>
      <c r="C51" t="s">
        <v>522</v>
      </c>
    </row>
    <row r="52" spans="1:3" x14ac:dyDescent="0.2">
      <c r="A52">
        <v>10</v>
      </c>
      <c r="B52">
        <v>2</v>
      </c>
      <c r="C52" t="s">
        <v>523</v>
      </c>
    </row>
    <row r="53" spans="1:3" x14ac:dyDescent="0.2">
      <c r="A53">
        <v>10</v>
      </c>
      <c r="B53">
        <v>3</v>
      </c>
      <c r="C53" t="s">
        <v>524</v>
      </c>
    </row>
    <row r="54" spans="1:3" x14ac:dyDescent="0.2">
      <c r="A54">
        <v>10</v>
      </c>
      <c r="B54">
        <v>4</v>
      </c>
      <c r="C54" t="s">
        <v>525</v>
      </c>
    </row>
    <row r="55" spans="1:3" x14ac:dyDescent="0.2">
      <c r="A55">
        <v>10</v>
      </c>
      <c r="B55">
        <v>5</v>
      </c>
      <c r="C55" t="s">
        <v>526</v>
      </c>
    </row>
    <row r="56" spans="1:3" x14ac:dyDescent="0.2">
      <c r="A56">
        <v>10</v>
      </c>
      <c r="B56">
        <v>6</v>
      </c>
      <c r="C56" t="s">
        <v>527</v>
      </c>
    </row>
    <row r="57" spans="1:3" x14ac:dyDescent="0.2">
      <c r="A57">
        <v>10</v>
      </c>
      <c r="B57">
        <v>7</v>
      </c>
      <c r="C57" t="s">
        <v>528</v>
      </c>
    </row>
    <row r="58" spans="1:3" x14ac:dyDescent="0.2">
      <c r="A58">
        <v>10</v>
      </c>
      <c r="B58">
        <v>8</v>
      </c>
      <c r="C58" t="s">
        <v>529</v>
      </c>
    </row>
    <row r="59" spans="1:3" x14ac:dyDescent="0.2">
      <c r="A59">
        <v>10</v>
      </c>
      <c r="B59">
        <v>9</v>
      </c>
      <c r="C59" t="s">
        <v>530</v>
      </c>
    </row>
    <row r="60" spans="1:3" x14ac:dyDescent="0.2">
      <c r="A60">
        <v>10.5</v>
      </c>
      <c r="B60">
        <v>11</v>
      </c>
      <c r="C60" t="s">
        <v>658</v>
      </c>
    </row>
    <row r="61" spans="1:3" x14ac:dyDescent="0.2">
      <c r="A61">
        <v>11.5</v>
      </c>
      <c r="B61">
        <v>11</v>
      </c>
      <c r="C61" t="s">
        <v>659</v>
      </c>
    </row>
    <row r="62" spans="1:3" x14ac:dyDescent="0.2">
      <c r="A62">
        <v>12</v>
      </c>
      <c r="B62">
        <v>1</v>
      </c>
      <c r="C62" t="s">
        <v>531</v>
      </c>
    </row>
    <row r="63" spans="1:3" x14ac:dyDescent="0.2">
      <c r="A63">
        <v>12</v>
      </c>
      <c r="B63">
        <v>2</v>
      </c>
      <c r="C63" t="s">
        <v>532</v>
      </c>
    </row>
    <row r="64" spans="1:3" x14ac:dyDescent="0.2">
      <c r="A64">
        <v>12</v>
      </c>
      <c r="B64">
        <v>3</v>
      </c>
      <c r="C64" t="s">
        <v>533</v>
      </c>
    </row>
    <row r="65" spans="1:3" x14ac:dyDescent="0.2">
      <c r="A65">
        <v>12</v>
      </c>
      <c r="B65">
        <v>4</v>
      </c>
      <c r="C65" t="s">
        <v>534</v>
      </c>
    </row>
    <row r="66" spans="1:3" x14ac:dyDescent="0.2">
      <c r="A66">
        <v>12.5</v>
      </c>
      <c r="B66">
        <v>11</v>
      </c>
      <c r="C66" t="s">
        <v>660</v>
      </c>
    </row>
    <row r="67" spans="1:3" x14ac:dyDescent="0.2">
      <c r="A67">
        <v>13</v>
      </c>
      <c r="B67">
        <v>1</v>
      </c>
      <c r="C67" t="s">
        <v>535</v>
      </c>
    </row>
    <row r="68" spans="1:3" x14ac:dyDescent="0.2">
      <c r="A68">
        <v>13</v>
      </c>
      <c r="B68">
        <v>2</v>
      </c>
      <c r="C68" t="s">
        <v>536</v>
      </c>
    </row>
    <row r="69" spans="1:3" x14ac:dyDescent="0.2">
      <c r="A69">
        <v>13</v>
      </c>
      <c r="B69">
        <v>3</v>
      </c>
      <c r="C69" t="s">
        <v>537</v>
      </c>
    </row>
    <row r="70" spans="1:3" x14ac:dyDescent="0.2">
      <c r="A70">
        <v>13.5</v>
      </c>
      <c r="B70">
        <v>11</v>
      </c>
      <c r="C70" t="s">
        <v>661</v>
      </c>
    </row>
    <row r="71" spans="1:3" x14ac:dyDescent="0.2">
      <c r="A71">
        <v>14</v>
      </c>
      <c r="B71">
        <v>1</v>
      </c>
      <c r="C71" t="s">
        <v>538</v>
      </c>
    </row>
    <row r="72" spans="1:3" x14ac:dyDescent="0.2">
      <c r="A72">
        <v>14</v>
      </c>
      <c r="B72">
        <v>2</v>
      </c>
      <c r="C72" t="s">
        <v>539</v>
      </c>
    </row>
    <row r="73" spans="1:3" x14ac:dyDescent="0.2">
      <c r="A73">
        <v>14</v>
      </c>
      <c r="B73">
        <v>3</v>
      </c>
      <c r="C73" t="s">
        <v>540</v>
      </c>
    </row>
    <row r="74" spans="1:3" x14ac:dyDescent="0.2">
      <c r="A74">
        <v>14.5</v>
      </c>
      <c r="B74">
        <v>11</v>
      </c>
      <c r="C74" t="s">
        <v>662</v>
      </c>
    </row>
    <row r="75" spans="1:3" x14ac:dyDescent="0.2">
      <c r="A75">
        <v>15.5</v>
      </c>
      <c r="B75">
        <v>11</v>
      </c>
      <c r="C75" t="s">
        <v>663</v>
      </c>
    </row>
    <row r="76" spans="1:3" x14ac:dyDescent="0.2">
      <c r="A76">
        <v>16</v>
      </c>
      <c r="B76">
        <v>1</v>
      </c>
      <c r="C76" t="s">
        <v>541</v>
      </c>
    </row>
    <row r="77" spans="1:3" x14ac:dyDescent="0.2">
      <c r="A77">
        <v>16.5</v>
      </c>
      <c r="B77">
        <v>11</v>
      </c>
      <c r="C77" t="s">
        <v>664</v>
      </c>
    </row>
    <row r="78" spans="1:3" x14ac:dyDescent="0.2">
      <c r="A78">
        <v>17</v>
      </c>
      <c r="B78">
        <v>1</v>
      </c>
      <c r="C78" t="s">
        <v>542</v>
      </c>
    </row>
    <row r="79" spans="1:3" x14ac:dyDescent="0.2">
      <c r="A79">
        <v>17</v>
      </c>
      <c r="B79">
        <v>2</v>
      </c>
      <c r="C79" t="s">
        <v>543</v>
      </c>
    </row>
    <row r="80" spans="1:3" x14ac:dyDescent="0.2">
      <c r="A80">
        <v>17.5</v>
      </c>
      <c r="B80">
        <v>11</v>
      </c>
      <c r="C80" t="s">
        <v>665</v>
      </c>
    </row>
    <row r="81" spans="1:3" x14ac:dyDescent="0.2">
      <c r="A81">
        <v>18</v>
      </c>
      <c r="B81">
        <v>1</v>
      </c>
      <c r="C81" t="s">
        <v>544</v>
      </c>
    </row>
    <row r="82" spans="1:3" x14ac:dyDescent="0.2">
      <c r="A82">
        <v>18.5</v>
      </c>
      <c r="B82">
        <v>11</v>
      </c>
      <c r="C82" t="s">
        <v>666</v>
      </c>
    </row>
    <row r="83" spans="1:3" x14ac:dyDescent="0.2">
      <c r="A83">
        <v>19.5</v>
      </c>
      <c r="B83">
        <v>11</v>
      </c>
      <c r="C83" t="s">
        <v>667</v>
      </c>
    </row>
    <row r="84" spans="1:3" x14ac:dyDescent="0.2">
      <c r="A84">
        <v>20</v>
      </c>
      <c r="B84">
        <v>1</v>
      </c>
      <c r="C84" t="s">
        <v>545</v>
      </c>
    </row>
    <row r="85" spans="1:3" x14ac:dyDescent="0.2">
      <c r="A85">
        <v>20.5</v>
      </c>
      <c r="B85">
        <v>11</v>
      </c>
      <c r="C85" t="s">
        <v>668</v>
      </c>
    </row>
    <row r="86" spans="1:3" x14ac:dyDescent="0.2">
      <c r="A86">
        <v>21</v>
      </c>
      <c r="B86">
        <v>1</v>
      </c>
      <c r="C86" t="s">
        <v>546</v>
      </c>
    </row>
    <row r="87" spans="1:3" x14ac:dyDescent="0.2">
      <c r="A87">
        <v>21</v>
      </c>
      <c r="B87">
        <v>2</v>
      </c>
      <c r="C87" t="s">
        <v>547</v>
      </c>
    </row>
    <row r="88" spans="1:3" x14ac:dyDescent="0.2">
      <c r="A88">
        <v>21</v>
      </c>
      <c r="B88">
        <v>3</v>
      </c>
      <c r="C88" t="s">
        <v>548</v>
      </c>
    </row>
    <row r="89" spans="1:3" x14ac:dyDescent="0.2">
      <c r="A89">
        <v>21</v>
      </c>
      <c r="B89">
        <v>4</v>
      </c>
      <c r="C89" t="s">
        <v>549</v>
      </c>
    </row>
    <row r="90" spans="1:3" x14ac:dyDescent="0.2">
      <c r="A90">
        <v>21.5</v>
      </c>
      <c r="B90">
        <v>11</v>
      </c>
      <c r="C90" t="s">
        <v>669</v>
      </c>
    </row>
    <row r="91" spans="1:3" x14ac:dyDescent="0.2">
      <c r="A91">
        <v>22</v>
      </c>
      <c r="B91">
        <v>1</v>
      </c>
      <c r="C91" t="s">
        <v>550</v>
      </c>
    </row>
    <row r="92" spans="1:3" x14ac:dyDescent="0.2">
      <c r="A92">
        <v>22.5</v>
      </c>
      <c r="B92">
        <v>11</v>
      </c>
      <c r="C92" t="s">
        <v>670</v>
      </c>
    </row>
    <row r="93" spans="1:3" x14ac:dyDescent="0.2">
      <c r="A93">
        <v>23.5</v>
      </c>
      <c r="B93">
        <v>11</v>
      </c>
      <c r="C93" t="s">
        <v>671</v>
      </c>
    </row>
    <row r="94" spans="1:3" x14ac:dyDescent="0.2">
      <c r="A94">
        <v>24</v>
      </c>
      <c r="B94">
        <v>1</v>
      </c>
      <c r="C94" t="s">
        <v>551</v>
      </c>
    </row>
    <row r="95" spans="1:3" x14ac:dyDescent="0.2">
      <c r="A95">
        <v>24.5</v>
      </c>
      <c r="B95">
        <v>11</v>
      </c>
      <c r="C95" t="s">
        <v>672</v>
      </c>
    </row>
    <row r="96" spans="1:3" x14ac:dyDescent="0.2">
      <c r="A96">
        <v>25</v>
      </c>
      <c r="B96">
        <v>1</v>
      </c>
      <c r="C96" t="s">
        <v>552</v>
      </c>
    </row>
    <row r="97" spans="1:3" x14ac:dyDescent="0.2">
      <c r="A97">
        <v>25.5</v>
      </c>
      <c r="B97">
        <v>11</v>
      </c>
      <c r="C97" t="s">
        <v>673</v>
      </c>
    </row>
    <row r="98" spans="1:3" x14ac:dyDescent="0.2">
      <c r="A98">
        <v>26</v>
      </c>
      <c r="B98">
        <v>1</v>
      </c>
      <c r="C98" t="s">
        <v>553</v>
      </c>
    </row>
    <row r="99" spans="1:3" x14ac:dyDescent="0.2">
      <c r="A99">
        <v>26</v>
      </c>
      <c r="B99">
        <v>2</v>
      </c>
      <c r="C99" t="s">
        <v>554</v>
      </c>
    </row>
    <row r="100" spans="1:3" x14ac:dyDescent="0.2">
      <c r="A100">
        <v>26</v>
      </c>
      <c r="B100">
        <v>3</v>
      </c>
      <c r="C100" t="s">
        <v>555</v>
      </c>
    </row>
    <row r="101" spans="1:3" x14ac:dyDescent="0.2">
      <c r="A101">
        <v>26</v>
      </c>
      <c r="B101">
        <v>4</v>
      </c>
      <c r="C101" t="s">
        <v>556</v>
      </c>
    </row>
    <row r="102" spans="1:3" x14ac:dyDescent="0.2">
      <c r="A102">
        <v>26</v>
      </c>
      <c r="B102">
        <v>5</v>
      </c>
      <c r="C102" t="s">
        <v>557</v>
      </c>
    </row>
    <row r="103" spans="1:3" x14ac:dyDescent="0.2">
      <c r="A103">
        <v>26.5</v>
      </c>
      <c r="B103">
        <v>11</v>
      </c>
      <c r="C103" t="s">
        <v>674</v>
      </c>
    </row>
    <row r="104" spans="1:3" x14ac:dyDescent="0.2">
      <c r="A104">
        <v>27.5</v>
      </c>
      <c r="B104">
        <v>11</v>
      </c>
      <c r="C104" t="s">
        <v>675</v>
      </c>
    </row>
    <row r="105" spans="1:3" x14ac:dyDescent="0.2">
      <c r="A105">
        <v>28</v>
      </c>
      <c r="B105">
        <v>1</v>
      </c>
      <c r="C105" t="s">
        <v>558</v>
      </c>
    </row>
    <row r="106" spans="1:3" x14ac:dyDescent="0.2">
      <c r="A106">
        <v>28</v>
      </c>
      <c r="B106">
        <v>2</v>
      </c>
      <c r="C106" t="s">
        <v>559</v>
      </c>
    </row>
    <row r="107" spans="1:3" x14ac:dyDescent="0.2">
      <c r="A107">
        <v>28.5</v>
      </c>
      <c r="B107">
        <v>11</v>
      </c>
      <c r="C107" t="s">
        <v>676</v>
      </c>
    </row>
    <row r="108" spans="1:3" x14ac:dyDescent="0.2">
      <c r="A108">
        <v>29</v>
      </c>
      <c r="B108">
        <v>1</v>
      </c>
      <c r="C108" t="s">
        <v>560</v>
      </c>
    </row>
    <row r="109" spans="1:3" x14ac:dyDescent="0.2">
      <c r="A109">
        <v>29</v>
      </c>
      <c r="B109">
        <v>2</v>
      </c>
      <c r="C109" t="s">
        <v>561</v>
      </c>
    </row>
    <row r="110" spans="1:3" x14ac:dyDescent="0.2">
      <c r="A110">
        <v>29</v>
      </c>
      <c r="B110">
        <v>3</v>
      </c>
      <c r="C110" t="s">
        <v>562</v>
      </c>
    </row>
    <row r="111" spans="1:3" x14ac:dyDescent="0.2">
      <c r="A111">
        <v>29.5</v>
      </c>
      <c r="B111">
        <v>11</v>
      </c>
      <c r="C111" t="s">
        <v>677</v>
      </c>
    </row>
    <row r="112" spans="1:3" x14ac:dyDescent="0.2">
      <c r="A112">
        <v>30.5</v>
      </c>
      <c r="B112">
        <v>11</v>
      </c>
      <c r="C112" t="s">
        <v>678</v>
      </c>
    </row>
    <row r="113" spans="1:3" x14ac:dyDescent="0.2">
      <c r="A113">
        <v>31</v>
      </c>
      <c r="B113">
        <v>1</v>
      </c>
      <c r="C113" t="s">
        <v>563</v>
      </c>
    </row>
    <row r="114" spans="1:3" x14ac:dyDescent="0.2">
      <c r="A114">
        <v>31</v>
      </c>
      <c r="B114">
        <v>2</v>
      </c>
      <c r="C114" t="s">
        <v>564</v>
      </c>
    </row>
    <row r="115" spans="1:3" x14ac:dyDescent="0.2">
      <c r="A115">
        <v>31</v>
      </c>
      <c r="B115">
        <v>3</v>
      </c>
      <c r="C115" t="s">
        <v>565</v>
      </c>
    </row>
    <row r="116" spans="1:3" x14ac:dyDescent="0.2">
      <c r="A116">
        <v>31</v>
      </c>
      <c r="B116">
        <v>4</v>
      </c>
      <c r="C116" t="s">
        <v>566</v>
      </c>
    </row>
    <row r="117" spans="1:3" x14ac:dyDescent="0.2">
      <c r="A117">
        <v>31</v>
      </c>
      <c r="B117">
        <v>5</v>
      </c>
      <c r="C117" t="s">
        <v>567</v>
      </c>
    </row>
    <row r="118" spans="1:3" x14ac:dyDescent="0.2">
      <c r="A118">
        <v>31</v>
      </c>
      <c r="B118">
        <v>6</v>
      </c>
      <c r="C118" t="s">
        <v>568</v>
      </c>
    </row>
    <row r="119" spans="1:3" x14ac:dyDescent="0.2">
      <c r="A119">
        <v>31</v>
      </c>
      <c r="B119">
        <v>7</v>
      </c>
      <c r="C119" t="s">
        <v>569</v>
      </c>
    </row>
    <row r="120" spans="1:3" x14ac:dyDescent="0.2">
      <c r="A120">
        <v>31</v>
      </c>
      <c r="B120">
        <v>8</v>
      </c>
      <c r="C120" t="s">
        <v>570</v>
      </c>
    </row>
    <row r="121" spans="1:3" x14ac:dyDescent="0.2">
      <c r="A121">
        <v>31</v>
      </c>
      <c r="B121">
        <v>9</v>
      </c>
      <c r="C121" t="s">
        <v>571</v>
      </c>
    </row>
    <row r="122" spans="1:3" x14ac:dyDescent="0.2">
      <c r="A122">
        <v>31</v>
      </c>
      <c r="B122">
        <v>10</v>
      </c>
      <c r="C122" t="s">
        <v>572</v>
      </c>
    </row>
    <row r="123" spans="1:3" x14ac:dyDescent="0.2">
      <c r="A123">
        <v>31.5</v>
      </c>
      <c r="B123">
        <v>11</v>
      </c>
      <c r="C123" t="s">
        <v>679</v>
      </c>
    </row>
    <row r="124" spans="1:3" x14ac:dyDescent="0.2">
      <c r="A124">
        <v>31.6</v>
      </c>
      <c r="B124">
        <v>11</v>
      </c>
      <c r="C124" t="s">
        <v>680</v>
      </c>
    </row>
    <row r="125" spans="1:3" x14ac:dyDescent="0.2">
      <c r="A125">
        <v>32.5</v>
      </c>
      <c r="B125">
        <v>11</v>
      </c>
      <c r="C125" t="s">
        <v>681</v>
      </c>
    </row>
    <row r="126" spans="1:3" x14ac:dyDescent="0.2">
      <c r="A126">
        <v>33</v>
      </c>
      <c r="B126">
        <v>1</v>
      </c>
      <c r="C126" t="s">
        <v>573</v>
      </c>
    </row>
    <row r="127" spans="1:3" x14ac:dyDescent="0.2">
      <c r="A127">
        <v>33</v>
      </c>
      <c r="B127">
        <v>1</v>
      </c>
      <c r="C127" t="s">
        <v>573</v>
      </c>
    </row>
    <row r="128" spans="1:3" x14ac:dyDescent="0.2">
      <c r="A128">
        <v>33</v>
      </c>
      <c r="B128">
        <v>2</v>
      </c>
      <c r="C128" t="s">
        <v>574</v>
      </c>
    </row>
    <row r="129" spans="1:3" x14ac:dyDescent="0.2">
      <c r="A129">
        <v>33</v>
      </c>
      <c r="B129">
        <v>3</v>
      </c>
      <c r="C129" t="s">
        <v>575</v>
      </c>
    </row>
    <row r="130" spans="1:3" x14ac:dyDescent="0.2">
      <c r="A130">
        <v>33</v>
      </c>
      <c r="B130">
        <v>4</v>
      </c>
      <c r="C130" t="s">
        <v>576</v>
      </c>
    </row>
    <row r="131" spans="1:3" x14ac:dyDescent="0.2">
      <c r="A131">
        <v>33</v>
      </c>
      <c r="B131">
        <v>5</v>
      </c>
      <c r="C131" t="s">
        <v>577</v>
      </c>
    </row>
    <row r="132" spans="1:3" x14ac:dyDescent="0.2">
      <c r="A132">
        <v>33</v>
      </c>
      <c r="B132">
        <v>6</v>
      </c>
      <c r="C132" t="s">
        <v>578</v>
      </c>
    </row>
    <row r="133" spans="1:3" x14ac:dyDescent="0.2">
      <c r="A133">
        <v>33</v>
      </c>
      <c r="B133">
        <v>7</v>
      </c>
      <c r="C133" t="s">
        <v>579</v>
      </c>
    </row>
    <row r="134" spans="1:3" x14ac:dyDescent="0.2">
      <c r="A134">
        <v>33</v>
      </c>
      <c r="B134">
        <v>8</v>
      </c>
      <c r="C134" t="s">
        <v>580</v>
      </c>
    </row>
    <row r="135" spans="1:3" x14ac:dyDescent="0.2">
      <c r="A135">
        <v>33</v>
      </c>
      <c r="B135">
        <v>9</v>
      </c>
      <c r="C135" t="s">
        <v>581</v>
      </c>
    </row>
    <row r="136" spans="1:3" x14ac:dyDescent="0.2">
      <c r="A136">
        <v>33</v>
      </c>
      <c r="B136">
        <v>10</v>
      </c>
      <c r="C136" t="s">
        <v>582</v>
      </c>
    </row>
    <row r="137" spans="1:3" x14ac:dyDescent="0.2">
      <c r="A137">
        <v>33.5</v>
      </c>
      <c r="B137">
        <v>11</v>
      </c>
      <c r="C137" t="s">
        <v>682</v>
      </c>
    </row>
    <row r="138" spans="1:3" x14ac:dyDescent="0.2">
      <c r="A138">
        <v>33.6</v>
      </c>
      <c r="B138">
        <v>11</v>
      </c>
      <c r="C138" t="s">
        <v>683</v>
      </c>
    </row>
    <row r="139" spans="1:3" x14ac:dyDescent="0.2">
      <c r="A139">
        <v>34</v>
      </c>
      <c r="B139">
        <v>2</v>
      </c>
      <c r="C139" t="s">
        <v>583</v>
      </c>
    </row>
    <row r="140" spans="1:3" x14ac:dyDescent="0.2">
      <c r="A140">
        <v>34.5</v>
      </c>
      <c r="B140">
        <v>11</v>
      </c>
      <c r="C140" t="s">
        <v>684</v>
      </c>
    </row>
    <row r="141" spans="1:3" x14ac:dyDescent="0.2">
      <c r="A141">
        <v>34.6</v>
      </c>
      <c r="B141">
        <v>11</v>
      </c>
      <c r="C141" t="s">
        <v>685</v>
      </c>
    </row>
    <row r="142" spans="1:3" x14ac:dyDescent="0.2">
      <c r="A142">
        <v>35.5</v>
      </c>
      <c r="B142">
        <v>11</v>
      </c>
      <c r="C142" t="s">
        <v>686</v>
      </c>
    </row>
    <row r="143" spans="1:3" x14ac:dyDescent="0.2">
      <c r="A143">
        <v>36</v>
      </c>
      <c r="B143">
        <v>1</v>
      </c>
      <c r="C143" t="s">
        <v>584</v>
      </c>
    </row>
    <row r="144" spans="1:3" x14ac:dyDescent="0.2">
      <c r="A144">
        <v>36</v>
      </c>
      <c r="B144">
        <v>1</v>
      </c>
      <c r="C144" t="s">
        <v>590</v>
      </c>
    </row>
    <row r="145" spans="1:3" x14ac:dyDescent="0.2">
      <c r="A145">
        <v>36</v>
      </c>
      <c r="B145">
        <v>1</v>
      </c>
      <c r="C145" t="s">
        <v>584</v>
      </c>
    </row>
    <row r="146" spans="1:3" x14ac:dyDescent="0.2">
      <c r="A146">
        <v>36</v>
      </c>
      <c r="B146">
        <v>2</v>
      </c>
      <c r="C146" t="s">
        <v>585</v>
      </c>
    </row>
    <row r="147" spans="1:3" x14ac:dyDescent="0.2">
      <c r="A147">
        <v>36</v>
      </c>
      <c r="B147">
        <v>3</v>
      </c>
      <c r="C147" t="s">
        <v>586</v>
      </c>
    </row>
    <row r="148" spans="1:3" x14ac:dyDescent="0.2">
      <c r="A148">
        <v>36.5</v>
      </c>
      <c r="B148">
        <v>11</v>
      </c>
      <c r="C148" t="s">
        <v>687</v>
      </c>
    </row>
    <row r="149" spans="1:3" x14ac:dyDescent="0.2">
      <c r="A149">
        <v>36.6</v>
      </c>
      <c r="B149">
        <v>11</v>
      </c>
      <c r="C149" t="s">
        <v>688</v>
      </c>
    </row>
    <row r="150" spans="1:3" x14ac:dyDescent="0.2">
      <c r="A150">
        <v>37.5</v>
      </c>
      <c r="B150">
        <v>11</v>
      </c>
      <c r="C150" t="s">
        <v>689</v>
      </c>
    </row>
    <row r="151" spans="1:3" x14ac:dyDescent="0.2">
      <c r="A151">
        <v>38</v>
      </c>
      <c r="B151">
        <v>1</v>
      </c>
      <c r="C151" t="s">
        <v>587</v>
      </c>
    </row>
    <row r="152" spans="1:3" x14ac:dyDescent="0.2">
      <c r="A152">
        <v>38</v>
      </c>
      <c r="B152">
        <v>2</v>
      </c>
      <c r="C152" t="s">
        <v>588</v>
      </c>
    </row>
    <row r="153" spans="1:3" x14ac:dyDescent="0.2">
      <c r="A153">
        <v>38</v>
      </c>
      <c r="B153">
        <v>3</v>
      </c>
      <c r="C153" t="s">
        <v>589</v>
      </c>
    </row>
    <row r="154" spans="1:3" x14ac:dyDescent="0.2">
      <c r="A154">
        <v>38</v>
      </c>
      <c r="B154">
        <v>3</v>
      </c>
      <c r="C154" t="s">
        <v>601</v>
      </c>
    </row>
    <row r="155" spans="1:3" x14ac:dyDescent="0.2">
      <c r="A155">
        <v>38.5</v>
      </c>
      <c r="B155">
        <v>11</v>
      </c>
      <c r="C155" t="s">
        <v>690</v>
      </c>
    </row>
    <row r="156" spans="1:3" x14ac:dyDescent="0.2">
      <c r="A156">
        <v>38.6</v>
      </c>
      <c r="B156">
        <v>11</v>
      </c>
      <c r="C156" t="s">
        <v>691</v>
      </c>
    </row>
    <row r="157" spans="1:3" x14ac:dyDescent="0.2">
      <c r="A157">
        <v>39.5</v>
      </c>
      <c r="B157">
        <v>11</v>
      </c>
      <c r="C157" t="s">
        <v>692</v>
      </c>
    </row>
    <row r="158" spans="1:3" x14ac:dyDescent="0.2">
      <c r="A158">
        <v>40</v>
      </c>
      <c r="B158">
        <v>1</v>
      </c>
      <c r="C158" t="s">
        <v>591</v>
      </c>
    </row>
    <row r="159" spans="1:3" x14ac:dyDescent="0.2">
      <c r="A159">
        <v>40.5</v>
      </c>
      <c r="B159">
        <v>11</v>
      </c>
      <c r="C159" t="s">
        <v>693</v>
      </c>
    </row>
    <row r="160" spans="1:3" x14ac:dyDescent="0.2">
      <c r="A160">
        <v>41</v>
      </c>
      <c r="B160">
        <v>1</v>
      </c>
      <c r="C160" t="s">
        <v>592</v>
      </c>
    </row>
    <row r="161" spans="1:3" x14ac:dyDescent="0.2">
      <c r="A161">
        <v>41.5</v>
      </c>
      <c r="B161">
        <v>11</v>
      </c>
      <c r="C161" t="s">
        <v>694</v>
      </c>
    </row>
    <row r="162" spans="1:3" x14ac:dyDescent="0.2">
      <c r="A162">
        <v>42.5</v>
      </c>
      <c r="B162">
        <v>11</v>
      </c>
      <c r="C162" t="s">
        <v>695</v>
      </c>
    </row>
    <row r="163" spans="1:3" x14ac:dyDescent="0.2">
      <c r="A163">
        <v>43</v>
      </c>
      <c r="B163">
        <v>1</v>
      </c>
      <c r="C163" t="s">
        <v>593</v>
      </c>
    </row>
    <row r="164" spans="1:3" x14ac:dyDescent="0.2">
      <c r="A164">
        <v>43.5</v>
      </c>
      <c r="B164">
        <v>11</v>
      </c>
      <c r="C164" t="s">
        <v>696</v>
      </c>
    </row>
    <row r="165" spans="1:3" x14ac:dyDescent="0.2">
      <c r="A165">
        <v>43.6</v>
      </c>
      <c r="B165">
        <v>11</v>
      </c>
      <c r="C165" t="s">
        <v>697</v>
      </c>
    </row>
    <row r="166" spans="1:3" x14ac:dyDescent="0.2">
      <c r="A166">
        <v>44.5</v>
      </c>
      <c r="B166">
        <v>11</v>
      </c>
      <c r="C166" t="s">
        <v>698</v>
      </c>
    </row>
    <row r="167" spans="1:3" x14ac:dyDescent="0.2">
      <c r="A167">
        <v>45</v>
      </c>
      <c r="B167">
        <v>1</v>
      </c>
      <c r="C167" t="s">
        <v>594</v>
      </c>
    </row>
    <row r="168" spans="1:3" x14ac:dyDescent="0.2">
      <c r="A168">
        <v>45</v>
      </c>
      <c r="B168">
        <v>2</v>
      </c>
      <c r="C168" t="s">
        <v>595</v>
      </c>
    </row>
    <row r="169" spans="1:3" x14ac:dyDescent="0.2">
      <c r="A169">
        <v>45.5</v>
      </c>
      <c r="B169">
        <v>11</v>
      </c>
      <c r="C169" t="s">
        <v>699</v>
      </c>
    </row>
    <row r="170" spans="1:3" x14ac:dyDescent="0.2">
      <c r="A170">
        <v>45.6</v>
      </c>
      <c r="B170">
        <v>11</v>
      </c>
      <c r="C170" t="s">
        <v>700</v>
      </c>
    </row>
    <row r="171" spans="1:3" x14ac:dyDescent="0.2">
      <c r="A171">
        <v>46</v>
      </c>
      <c r="B171">
        <v>1</v>
      </c>
      <c r="C171" t="s">
        <v>596</v>
      </c>
    </row>
    <row r="172" spans="1:3" x14ac:dyDescent="0.2">
      <c r="A172">
        <v>46</v>
      </c>
      <c r="B172">
        <v>2</v>
      </c>
      <c r="C172" t="s">
        <v>597</v>
      </c>
    </row>
    <row r="173" spans="1:3" x14ac:dyDescent="0.2">
      <c r="A173">
        <v>46.5</v>
      </c>
      <c r="B173">
        <v>11</v>
      </c>
      <c r="C173" t="s">
        <v>701</v>
      </c>
    </row>
    <row r="174" spans="1:3" x14ac:dyDescent="0.2">
      <c r="A174">
        <v>46.6</v>
      </c>
      <c r="B174">
        <v>11</v>
      </c>
      <c r="C174" t="s">
        <v>702</v>
      </c>
    </row>
    <row r="175" spans="1:3" x14ac:dyDescent="0.2">
      <c r="A175">
        <v>47.5</v>
      </c>
      <c r="B175">
        <v>11</v>
      </c>
      <c r="C175" t="s">
        <v>703</v>
      </c>
    </row>
    <row r="176" spans="1:3" x14ac:dyDescent="0.2">
      <c r="A176">
        <v>48</v>
      </c>
      <c r="B176">
        <v>1</v>
      </c>
      <c r="C176" t="s">
        <v>598</v>
      </c>
    </row>
    <row r="177" spans="1:3" x14ac:dyDescent="0.2">
      <c r="A177">
        <v>48</v>
      </c>
      <c r="B177">
        <v>2</v>
      </c>
      <c r="C177" t="s">
        <v>599</v>
      </c>
    </row>
    <row r="178" spans="1:3" x14ac:dyDescent="0.2">
      <c r="A178">
        <v>48</v>
      </c>
      <c r="B178">
        <v>5</v>
      </c>
      <c r="C178" t="s">
        <v>600</v>
      </c>
    </row>
    <row r="179" spans="1:3" x14ac:dyDescent="0.2">
      <c r="A179">
        <v>48.5</v>
      </c>
      <c r="B179">
        <v>11</v>
      </c>
      <c r="C179" t="s">
        <v>704</v>
      </c>
    </row>
    <row r="180" spans="1:3" x14ac:dyDescent="0.2">
      <c r="A180">
        <v>48.6</v>
      </c>
      <c r="B180">
        <v>11</v>
      </c>
      <c r="C180" t="s">
        <v>705</v>
      </c>
    </row>
    <row r="181" spans="1:3" x14ac:dyDescent="0.2">
      <c r="A181">
        <v>49.5</v>
      </c>
      <c r="B181">
        <v>11</v>
      </c>
      <c r="C181" t="s">
        <v>706</v>
      </c>
    </row>
    <row r="182" spans="1:3" x14ac:dyDescent="0.2">
      <c r="A182">
        <v>50</v>
      </c>
      <c r="B182">
        <v>1</v>
      </c>
      <c r="C182" t="s">
        <v>602</v>
      </c>
    </row>
    <row r="183" spans="1:3" x14ac:dyDescent="0.2">
      <c r="A183">
        <v>50</v>
      </c>
      <c r="B183">
        <v>2</v>
      </c>
      <c r="C183" t="s">
        <v>603</v>
      </c>
    </row>
    <row r="184" spans="1:3" x14ac:dyDescent="0.2">
      <c r="A184">
        <v>50.5</v>
      </c>
      <c r="B184">
        <v>11</v>
      </c>
      <c r="C184" t="s">
        <v>707</v>
      </c>
    </row>
    <row r="185" spans="1:3" x14ac:dyDescent="0.2">
      <c r="A185">
        <v>51</v>
      </c>
      <c r="B185">
        <v>1</v>
      </c>
      <c r="C185" t="s">
        <v>604</v>
      </c>
    </row>
    <row r="186" spans="1:3" x14ac:dyDescent="0.2">
      <c r="A186">
        <v>51</v>
      </c>
      <c r="B186">
        <v>2</v>
      </c>
      <c r="C186" t="s">
        <v>605</v>
      </c>
    </row>
    <row r="187" spans="1:3" x14ac:dyDescent="0.2">
      <c r="A187">
        <v>51</v>
      </c>
      <c r="B187">
        <v>3</v>
      </c>
      <c r="C187" t="s">
        <v>606</v>
      </c>
    </row>
    <row r="188" spans="1:3" x14ac:dyDescent="0.2">
      <c r="A188">
        <v>51.5</v>
      </c>
      <c r="B188">
        <v>11</v>
      </c>
      <c r="C188" t="s">
        <v>708</v>
      </c>
    </row>
    <row r="189" spans="1:3" x14ac:dyDescent="0.2">
      <c r="A189">
        <v>52</v>
      </c>
      <c r="B189">
        <v>1</v>
      </c>
      <c r="C189" t="s">
        <v>607</v>
      </c>
    </row>
    <row r="190" spans="1:3" x14ac:dyDescent="0.2">
      <c r="A190">
        <v>52</v>
      </c>
      <c r="B190">
        <v>2</v>
      </c>
      <c r="C190" t="s">
        <v>608</v>
      </c>
    </row>
    <row r="191" spans="1:3" x14ac:dyDescent="0.2">
      <c r="A191">
        <v>52</v>
      </c>
      <c r="B191">
        <v>3</v>
      </c>
      <c r="C191" t="s">
        <v>609</v>
      </c>
    </row>
    <row r="192" spans="1:3" x14ac:dyDescent="0.2">
      <c r="A192">
        <v>52</v>
      </c>
      <c r="B192">
        <v>4</v>
      </c>
      <c r="C192" t="s">
        <v>610</v>
      </c>
    </row>
    <row r="193" spans="1:3" x14ac:dyDescent="0.2">
      <c r="A193">
        <v>52</v>
      </c>
      <c r="B193">
        <v>5</v>
      </c>
      <c r="C193" t="s">
        <v>611</v>
      </c>
    </row>
    <row r="194" spans="1:3" x14ac:dyDescent="0.2">
      <c r="A194">
        <v>52.5</v>
      </c>
      <c r="B194">
        <v>11</v>
      </c>
      <c r="C194" t="s">
        <v>709</v>
      </c>
    </row>
    <row r="195" spans="1:3" x14ac:dyDescent="0.2">
      <c r="A195">
        <v>53</v>
      </c>
      <c r="B195">
        <v>1</v>
      </c>
      <c r="C195" t="s">
        <v>612</v>
      </c>
    </row>
    <row r="196" spans="1:3" x14ac:dyDescent="0.2">
      <c r="A196">
        <v>53</v>
      </c>
      <c r="B196">
        <v>2</v>
      </c>
      <c r="C196" t="s">
        <v>613</v>
      </c>
    </row>
    <row r="197" spans="1:3" x14ac:dyDescent="0.2">
      <c r="A197">
        <v>53.5</v>
      </c>
      <c r="B197">
        <v>11</v>
      </c>
      <c r="C197" t="s">
        <v>710</v>
      </c>
    </row>
    <row r="198" spans="1:3" x14ac:dyDescent="0.2">
      <c r="A198">
        <v>54</v>
      </c>
      <c r="B198">
        <v>1</v>
      </c>
      <c r="C198" t="s">
        <v>614</v>
      </c>
    </row>
    <row r="199" spans="1:3" x14ac:dyDescent="0.2">
      <c r="A199">
        <v>54</v>
      </c>
      <c r="B199">
        <v>2</v>
      </c>
      <c r="C199" t="s">
        <v>615</v>
      </c>
    </row>
    <row r="200" spans="1:3" x14ac:dyDescent="0.2">
      <c r="A200">
        <v>54</v>
      </c>
      <c r="B200">
        <v>3</v>
      </c>
      <c r="C200" t="s">
        <v>616</v>
      </c>
    </row>
    <row r="201" spans="1:3" x14ac:dyDescent="0.2">
      <c r="A201">
        <v>54</v>
      </c>
      <c r="B201">
        <v>4</v>
      </c>
      <c r="C201" t="s">
        <v>617</v>
      </c>
    </row>
    <row r="202" spans="1:3" x14ac:dyDescent="0.2">
      <c r="A202">
        <v>54.5</v>
      </c>
      <c r="B202">
        <v>11</v>
      </c>
      <c r="C202" t="s">
        <v>711</v>
      </c>
    </row>
    <row r="203" spans="1:3" x14ac:dyDescent="0.2">
      <c r="A203">
        <v>55.5</v>
      </c>
      <c r="B203">
        <v>11</v>
      </c>
      <c r="C203" t="s">
        <v>712</v>
      </c>
    </row>
    <row r="204" spans="1:3" x14ac:dyDescent="0.2">
      <c r="A204">
        <v>56</v>
      </c>
      <c r="B204">
        <v>1</v>
      </c>
      <c r="C204" t="s">
        <v>618</v>
      </c>
    </row>
    <row r="205" spans="1:3" x14ac:dyDescent="0.2">
      <c r="A205">
        <v>56</v>
      </c>
      <c r="B205">
        <v>2</v>
      </c>
      <c r="C205" t="s">
        <v>619</v>
      </c>
    </row>
    <row r="206" spans="1:3" x14ac:dyDescent="0.2">
      <c r="A206">
        <v>56</v>
      </c>
      <c r="B206">
        <v>3</v>
      </c>
      <c r="C206" t="s">
        <v>620</v>
      </c>
    </row>
    <row r="207" spans="1:3" x14ac:dyDescent="0.2">
      <c r="A207">
        <v>56</v>
      </c>
      <c r="B207">
        <v>4</v>
      </c>
      <c r="C207" t="s">
        <v>621</v>
      </c>
    </row>
    <row r="208" spans="1:3" x14ac:dyDescent="0.2">
      <c r="A208">
        <v>56.5</v>
      </c>
      <c r="B208">
        <v>11</v>
      </c>
      <c r="C208" t="s">
        <v>713</v>
      </c>
    </row>
    <row r="209" spans="1:3" x14ac:dyDescent="0.2">
      <c r="A209">
        <v>57</v>
      </c>
      <c r="B209">
        <v>1</v>
      </c>
      <c r="C209" t="s">
        <v>622</v>
      </c>
    </row>
    <row r="210" spans="1:3" x14ac:dyDescent="0.2">
      <c r="A210">
        <v>57</v>
      </c>
      <c r="B210">
        <v>2</v>
      </c>
      <c r="C210" t="s">
        <v>623</v>
      </c>
    </row>
    <row r="211" spans="1:3" x14ac:dyDescent="0.2">
      <c r="A211">
        <v>57</v>
      </c>
      <c r="B211">
        <v>3</v>
      </c>
      <c r="C211" t="s">
        <v>624</v>
      </c>
    </row>
    <row r="212" spans="1:3" x14ac:dyDescent="0.2">
      <c r="A212">
        <v>57</v>
      </c>
      <c r="B212">
        <v>4</v>
      </c>
      <c r="C212" t="s">
        <v>625</v>
      </c>
    </row>
    <row r="213" spans="1:3" x14ac:dyDescent="0.2">
      <c r="A213">
        <v>57</v>
      </c>
      <c r="B213">
        <v>5</v>
      </c>
      <c r="C213" t="s">
        <v>626</v>
      </c>
    </row>
    <row r="214" spans="1:3" x14ac:dyDescent="0.2">
      <c r="A214">
        <v>57.5</v>
      </c>
      <c r="B214">
        <v>11</v>
      </c>
      <c r="C214" t="s">
        <v>714</v>
      </c>
    </row>
    <row r="215" spans="1:3" x14ac:dyDescent="0.2">
      <c r="A215">
        <v>58</v>
      </c>
      <c r="B215">
        <v>1</v>
      </c>
      <c r="C215" t="s">
        <v>627</v>
      </c>
    </row>
    <row r="216" spans="1:3" x14ac:dyDescent="0.2">
      <c r="A216">
        <v>58</v>
      </c>
      <c r="B216">
        <v>2</v>
      </c>
      <c r="C216" t="s">
        <v>628</v>
      </c>
    </row>
    <row r="217" spans="1:3" x14ac:dyDescent="0.2">
      <c r="A217">
        <v>58</v>
      </c>
      <c r="B217">
        <v>3</v>
      </c>
      <c r="C217" t="s">
        <v>629</v>
      </c>
    </row>
    <row r="218" spans="1:3" x14ac:dyDescent="0.2">
      <c r="A218">
        <v>58</v>
      </c>
      <c r="B218">
        <v>4</v>
      </c>
      <c r="C218" t="s">
        <v>630</v>
      </c>
    </row>
    <row r="219" spans="1:3" x14ac:dyDescent="0.2">
      <c r="A219">
        <v>58</v>
      </c>
      <c r="B219">
        <v>5</v>
      </c>
      <c r="C219" t="s">
        <v>631</v>
      </c>
    </row>
    <row r="220" spans="1:3" x14ac:dyDescent="0.2">
      <c r="A220">
        <v>58</v>
      </c>
      <c r="B220">
        <v>6</v>
      </c>
      <c r="C220" t="s">
        <v>632</v>
      </c>
    </row>
    <row r="221" spans="1:3" x14ac:dyDescent="0.2">
      <c r="A221">
        <v>58.5</v>
      </c>
      <c r="B221">
        <v>11</v>
      </c>
      <c r="C221" t="s">
        <v>715</v>
      </c>
    </row>
    <row r="222" spans="1:3" x14ac:dyDescent="0.2">
      <c r="A222">
        <v>59.5</v>
      </c>
      <c r="B222">
        <v>11</v>
      </c>
      <c r="C222" t="s">
        <v>716</v>
      </c>
    </row>
    <row r="223" spans="1:3" x14ac:dyDescent="0.2">
      <c r="A223">
        <v>60</v>
      </c>
      <c r="B223">
        <v>1</v>
      </c>
      <c r="C223" t="s">
        <v>633</v>
      </c>
    </row>
    <row r="224" spans="1:3" x14ac:dyDescent="0.2">
      <c r="A224">
        <v>60.5</v>
      </c>
      <c r="B224">
        <v>11</v>
      </c>
      <c r="C224" t="s">
        <v>717</v>
      </c>
    </row>
    <row r="225" spans="1:3" x14ac:dyDescent="0.2">
      <c r="A225">
        <v>61</v>
      </c>
      <c r="B225">
        <v>1</v>
      </c>
      <c r="C225" t="s">
        <v>634</v>
      </c>
    </row>
    <row r="226" spans="1:3" x14ac:dyDescent="0.2">
      <c r="A226">
        <v>61</v>
      </c>
      <c r="B226">
        <v>2</v>
      </c>
      <c r="C226" t="s">
        <v>635</v>
      </c>
    </row>
    <row r="227" spans="1:3" x14ac:dyDescent="0.2">
      <c r="A227">
        <v>61</v>
      </c>
      <c r="B227">
        <v>3</v>
      </c>
      <c r="C227" t="s">
        <v>636</v>
      </c>
    </row>
    <row r="228" spans="1:3" x14ac:dyDescent="0.2">
      <c r="A228">
        <v>61.5</v>
      </c>
      <c r="B228">
        <v>11</v>
      </c>
      <c r="C228" t="s">
        <v>718</v>
      </c>
    </row>
    <row r="229" spans="1:3" x14ac:dyDescent="0.2">
      <c r="A229">
        <v>62</v>
      </c>
      <c r="B229">
        <v>1</v>
      </c>
      <c r="C229" t="s">
        <v>637</v>
      </c>
    </row>
    <row r="230" spans="1:3" x14ac:dyDescent="0.2">
      <c r="A230">
        <v>62</v>
      </c>
      <c r="B230">
        <v>2</v>
      </c>
      <c r="C230" t="s">
        <v>638</v>
      </c>
    </row>
    <row r="231" spans="1:3" x14ac:dyDescent="0.2">
      <c r="A231">
        <v>62</v>
      </c>
      <c r="B231">
        <v>3</v>
      </c>
      <c r="C231" t="s">
        <v>639</v>
      </c>
    </row>
    <row r="232" spans="1:3" x14ac:dyDescent="0.2">
      <c r="A232">
        <v>62.5</v>
      </c>
      <c r="B232">
        <v>11</v>
      </c>
      <c r="C232" t="s">
        <v>719</v>
      </c>
    </row>
    <row r="233" spans="1:3" x14ac:dyDescent="0.2">
      <c r="A233">
        <v>63</v>
      </c>
      <c r="B233">
        <v>1</v>
      </c>
      <c r="C233" t="s">
        <v>640</v>
      </c>
    </row>
    <row r="234" spans="1:3" x14ac:dyDescent="0.2">
      <c r="A234">
        <v>63.5</v>
      </c>
      <c r="B234">
        <v>11</v>
      </c>
      <c r="C234" t="s">
        <v>720</v>
      </c>
    </row>
    <row r="235" spans="1:3" x14ac:dyDescent="0.2">
      <c r="A235">
        <v>64</v>
      </c>
      <c r="B235">
        <v>1</v>
      </c>
      <c r="C235" t="s">
        <v>641</v>
      </c>
    </row>
    <row r="236" spans="1:3" x14ac:dyDescent="0.2">
      <c r="A236">
        <v>64</v>
      </c>
      <c r="B236">
        <v>2</v>
      </c>
      <c r="C236" t="s">
        <v>642</v>
      </c>
    </row>
    <row r="237" spans="1:3" x14ac:dyDescent="0.2">
      <c r="A237">
        <v>64</v>
      </c>
      <c r="B237">
        <v>3</v>
      </c>
      <c r="C237" t="s">
        <v>643</v>
      </c>
    </row>
    <row r="238" spans="1:3" x14ac:dyDescent="0.2">
      <c r="A238">
        <v>64</v>
      </c>
      <c r="B238">
        <v>4</v>
      </c>
      <c r="C238" t="s">
        <v>644</v>
      </c>
    </row>
    <row r="239" spans="1:3" x14ac:dyDescent="0.2">
      <c r="A239">
        <v>64.5</v>
      </c>
      <c r="B239">
        <v>11</v>
      </c>
      <c r="C239" t="s">
        <v>721</v>
      </c>
    </row>
    <row r="240" spans="1:3" x14ac:dyDescent="0.2">
      <c r="A240">
        <v>65</v>
      </c>
      <c r="B240">
        <v>1</v>
      </c>
      <c r="C240" t="s">
        <v>645</v>
      </c>
    </row>
    <row r="241" spans="1:3" x14ac:dyDescent="0.2">
      <c r="A241">
        <v>65.5</v>
      </c>
      <c r="B241">
        <v>11</v>
      </c>
      <c r="C241" t="s">
        <v>722</v>
      </c>
    </row>
    <row r="242" spans="1:3" x14ac:dyDescent="0.2">
      <c r="A242">
        <v>66</v>
      </c>
      <c r="B242">
        <v>3</v>
      </c>
      <c r="C242" t="s">
        <v>646</v>
      </c>
    </row>
    <row r="243" spans="1:3" x14ac:dyDescent="0.2">
      <c r="A243">
        <v>66.5</v>
      </c>
      <c r="B243">
        <v>11</v>
      </c>
      <c r="C243" t="s">
        <v>723</v>
      </c>
    </row>
  </sheetData>
  <sortState ref="A2:C243">
    <sortCondition ref="A2:A243"/>
    <sortCondition ref="B2:B24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LIST</vt:lpstr>
      <vt:lpstr>Tab</vt:lpstr>
      <vt:lpstr>Explain</vt:lpstr>
      <vt:lpstr>VaribleROWS</vt:lpstr>
      <vt:lpstr>COMBINE</vt:lpstr>
      <vt:lpstr>NoComment</vt:lpstr>
      <vt:lpstr>nx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</dc:title>
  <dc:creator>John Doherty</dc:creator>
  <cp:lastModifiedBy>khalford</cp:lastModifiedBy>
  <dcterms:created xsi:type="dcterms:W3CDTF">2011-07-04T17:25:49Z</dcterms:created>
  <dcterms:modified xsi:type="dcterms:W3CDTF">2011-07-06T00:11:05Z</dcterms:modified>
</cp:coreProperties>
</file>